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1720" windowHeight="12075"/>
  </bookViews>
  <sheets>
    <sheet name="licenza d'uso" sheetId="7" r:id="rId1"/>
    <sheet name="Graf.1" sheetId="2" r:id="rId2"/>
    <sheet name="Graf.2" sheetId="1" r:id="rId3"/>
    <sheet name="Graf.3" sheetId="3" r:id="rId4"/>
    <sheet name="Dati Graf.4" sheetId="6" r:id="rId5"/>
    <sheet name="Graf.4" sheetId="5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H30" i="5"/>
  <c r="G30"/>
  <c r="F30"/>
  <c r="E30"/>
  <c r="H29"/>
  <c r="G29"/>
  <c r="F29"/>
  <c r="E29"/>
  <c r="H28"/>
  <c r="G28"/>
  <c r="F28"/>
  <c r="E28"/>
  <c r="H27"/>
  <c r="G27"/>
  <c r="F27"/>
  <c r="E27"/>
  <c r="H26"/>
  <c r="G26"/>
  <c r="F26"/>
  <c r="E26"/>
  <c r="H23"/>
  <c r="G23"/>
  <c r="F23"/>
  <c r="E23"/>
  <c r="H22"/>
  <c r="G22"/>
  <c r="F22"/>
  <c r="E22"/>
  <c r="H21"/>
  <c r="G21"/>
  <c r="F21"/>
  <c r="E21"/>
  <c r="H20"/>
  <c r="G20"/>
  <c r="F20"/>
  <c r="E20"/>
  <c r="H19"/>
  <c r="G19"/>
  <c r="F19"/>
  <c r="E19"/>
</calcChain>
</file>

<file path=xl/sharedStrings.xml><?xml version="1.0" encoding="utf-8"?>
<sst xmlns="http://schemas.openxmlformats.org/spreadsheetml/2006/main" count="129" uniqueCount="55">
  <si>
    <t xml:space="preserve"> </t>
  </si>
  <si>
    <t>nord-ovest</t>
  </si>
  <si>
    <t>nor-est</t>
  </si>
  <si>
    <t>centro</t>
  </si>
  <si>
    <t>sud</t>
  </si>
  <si>
    <t>isole</t>
  </si>
  <si>
    <t>media ocse</t>
  </si>
  <si>
    <t>primaria</t>
  </si>
  <si>
    <t>secondaria</t>
  </si>
  <si>
    <t>terziaria</t>
  </si>
  <si>
    <t>Nord Ovest</t>
  </si>
  <si>
    <t>Nord Est</t>
  </si>
  <si>
    <t>Centro</t>
  </si>
  <si>
    <t>Sud</t>
  </si>
  <si>
    <t>Isole</t>
  </si>
  <si>
    <t>Italia</t>
  </si>
  <si>
    <t xml:space="preserve">Spagna </t>
  </si>
  <si>
    <t xml:space="preserve">Francia </t>
  </si>
  <si>
    <t>Germania</t>
  </si>
  <si>
    <t>Media OCSE/PIAAC</t>
  </si>
  <si>
    <t>Media</t>
  </si>
  <si>
    <t>S.E.</t>
  </si>
  <si>
    <t xml:space="preserve">Sud </t>
  </si>
  <si>
    <t>Punteggio medio degli adulti 16-65 anni sulla scala di competenze di literacy nelle macro regioni italiane</t>
  </si>
  <si>
    <t>Below Level 1</t>
  </si>
  <si>
    <t>Level 1</t>
  </si>
  <si>
    <t>Level 2</t>
  </si>
  <si>
    <t>Level 3</t>
  </si>
  <si>
    <t>Level 4</t>
  </si>
  <si>
    <t>Level 5</t>
  </si>
  <si>
    <t>%</t>
  </si>
  <si>
    <t>#</t>
  </si>
  <si>
    <t>†</t>
  </si>
  <si>
    <t>† Not applicable.</t>
  </si>
  <si>
    <t># Rounds to zero.</t>
  </si>
  <si>
    <t>5° percentile</t>
  </si>
  <si>
    <t>25° percentile</t>
  </si>
  <si>
    <t>75° percentile</t>
  </si>
  <si>
    <t>95° percentile</t>
  </si>
  <si>
    <t>Average category Italy</t>
  </si>
  <si>
    <t>Employed</t>
  </si>
  <si>
    <t>North West</t>
  </si>
  <si>
    <t>North East</t>
  </si>
  <si>
    <t>Centre</t>
  </si>
  <si>
    <t>South</t>
  </si>
  <si>
    <t>Islands</t>
  </si>
  <si>
    <t>Other</t>
  </si>
  <si>
    <t>Punteggio medio nelle macroregioni italiane  sulla scala di competenze di literacy per status occupazionale</t>
  </si>
  <si>
    <t>Punteggi medi al 5° al 25° al 75° al 95° percentile nelle macroregioni italiane  sulla scala di competenze di literacy per status occupazionale</t>
  </si>
  <si>
    <t>Nota: La categoria Other raggruppa le categorie ILO (disoccupati e non forza lavoro)</t>
  </si>
  <si>
    <t>Average Macroregion</t>
  </si>
  <si>
    <t>ISFOL-PIAAC, 2013 - Dati</t>
  </si>
  <si>
    <t>Fonte dei dati: Elaborazioni Isfol su dati OCSE-PIAAC</t>
  </si>
  <si>
    <t>Licenza d'uso: IODL</t>
  </si>
  <si>
    <t>http://www.dati.gov.it/iodl/2.0/</t>
  </si>
</sst>
</file>

<file path=xl/styles.xml><?xml version="1.0" encoding="utf-8"?>
<styleSheet xmlns="http://schemas.openxmlformats.org/spreadsheetml/2006/main">
  <numFmts count="3">
    <numFmt numFmtId="164" formatCode="\(#0.0\)"/>
    <numFmt numFmtId="165" formatCode="0.0"/>
    <numFmt numFmtId="166" formatCode="\(0.0\)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9"/>
      <color theme="1"/>
      <name val="Times New Roman"/>
      <family val="1"/>
    </font>
    <font>
      <b/>
      <sz val="16"/>
      <color theme="1"/>
      <name val="Calibri"/>
      <family val="2"/>
      <scheme val="minor"/>
    </font>
    <font>
      <u/>
      <sz val="9.800000000000000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1"/>
    <xf numFmtId="0" fontId="0" fillId="0" borderId="0" xfId="0" applyAlignment="1"/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3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6" fillId="0" borderId="0" xfId="2"/>
    <xf numFmtId="0" fontId="7" fillId="0" borderId="0" xfId="3"/>
    <xf numFmtId="0" fontId="3" fillId="0" borderId="6" xfId="0" applyFont="1" applyBorder="1" applyAlignment="1">
      <alignment horizontal="center"/>
    </xf>
    <xf numFmtId="0" fontId="4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vertical="center"/>
    </xf>
    <xf numFmtId="0" fontId="10" fillId="0" borderId="0" xfId="5" applyAlignment="1" applyProtection="1">
      <alignment vertical="center"/>
    </xf>
  </cellXfs>
  <cellStyles count="6">
    <cellStyle name="Collegamento ipertestuale" xfId="5" builtinId="8"/>
    <cellStyle name="Normal 2" xfId="4"/>
    <cellStyle name="Normal_Sheet1 2" xfId="3"/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Punteggi medi di literacy</a:t>
            </a:r>
          </a:p>
        </c:rich>
      </c:tx>
    </c:title>
    <c:plotArea>
      <c:layout>
        <c:manualLayout>
          <c:layoutTarget val="inner"/>
          <c:xMode val="edge"/>
          <c:yMode val="edge"/>
          <c:x val="0.10161942257217847"/>
          <c:y val="0.15260699555412721"/>
          <c:w val="0.87220388499150581"/>
          <c:h val="0.6642981046054365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Pt>
            <c:idx val="0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rgbClr val="92D05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Val val="1"/>
          </c:dLbls>
          <c:cat>
            <c:strRef>
              <c:f>[1]Foglio1!$G$6:$K$6</c:f>
              <c:strCache>
                <c:ptCount val="5"/>
                <c:pt idx="0">
                  <c:v>Italia</c:v>
                </c:pt>
                <c:pt idx="1">
                  <c:v>Spagna </c:v>
                </c:pt>
                <c:pt idx="2">
                  <c:v>Francia </c:v>
                </c:pt>
                <c:pt idx="3">
                  <c:v>Germania</c:v>
                </c:pt>
                <c:pt idx="4">
                  <c:v>Media OCSE/PIAAC</c:v>
                </c:pt>
              </c:strCache>
            </c:strRef>
          </c:cat>
          <c:val>
            <c:numRef>
              <c:f>[1]Foglio1!$G$7:$K$7</c:f>
              <c:numCache>
                <c:formatCode>General</c:formatCode>
                <c:ptCount val="5"/>
                <c:pt idx="0">
                  <c:v>250.48266457</c:v>
                </c:pt>
                <c:pt idx="1">
                  <c:v>251.8</c:v>
                </c:pt>
                <c:pt idx="2">
                  <c:v>262</c:v>
                </c:pt>
                <c:pt idx="3">
                  <c:v>269.8</c:v>
                </c:pt>
                <c:pt idx="4">
                  <c:v>273</c:v>
                </c:pt>
              </c:numCache>
            </c:numRef>
          </c:val>
        </c:ser>
        <c:dLbls/>
        <c:gapWidth val="174"/>
        <c:axId val="99465088"/>
        <c:axId val="99466624"/>
      </c:barChart>
      <c:catAx>
        <c:axId val="994650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9466624"/>
        <c:crosses val="autoZero"/>
        <c:auto val="1"/>
        <c:lblAlgn val="ctr"/>
        <c:lblOffset val="100"/>
      </c:catAx>
      <c:valAx>
        <c:axId val="99466624"/>
        <c:scaling>
          <c:orientation val="minMax"/>
          <c:max val="300"/>
          <c:min val="225"/>
        </c:scaling>
        <c:axPos val="l"/>
        <c:majorGridlines/>
        <c:numFmt formatCode="0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946508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Punteggi medi di literacy </a:t>
            </a:r>
          </a:p>
        </c:rich>
      </c:tx>
    </c:title>
    <c:plotArea>
      <c:layout>
        <c:manualLayout>
          <c:layoutTarget val="inner"/>
          <c:xMode val="edge"/>
          <c:yMode val="edge"/>
          <c:x val="9.8571741032370971E-2"/>
          <c:y val="0.15776647710702835"/>
          <c:w val="0.87087270341207368"/>
          <c:h val="0.6548221055701372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Lbls>
            <c:numFmt formatCode="#,##0.0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Val val="1"/>
          </c:dLbls>
          <c:cat>
            <c:strRef>
              <c:f>[1]Foglio1!$B$6:$G$6</c:f>
              <c:strCache>
                <c:ptCount val="6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</c:v>
                </c:pt>
                <c:pt idx="4">
                  <c:v>Isole</c:v>
                </c:pt>
                <c:pt idx="5">
                  <c:v>Italia</c:v>
                </c:pt>
              </c:strCache>
            </c:strRef>
          </c:cat>
          <c:val>
            <c:numRef>
              <c:f>[1]Foglio1!$B$7:$G$7</c:f>
              <c:numCache>
                <c:formatCode>General</c:formatCode>
                <c:ptCount val="6"/>
                <c:pt idx="0">
                  <c:v>248.29631812</c:v>
                </c:pt>
                <c:pt idx="1">
                  <c:v>260.59443778000002</c:v>
                </c:pt>
                <c:pt idx="2">
                  <c:v>261.00038947000002</c:v>
                </c:pt>
                <c:pt idx="3">
                  <c:v>240.96585293000001</c:v>
                </c:pt>
                <c:pt idx="4">
                  <c:v>240.59090268</c:v>
                </c:pt>
                <c:pt idx="5">
                  <c:v>250.48266457</c:v>
                </c:pt>
              </c:numCache>
            </c:numRef>
          </c:val>
        </c:ser>
        <c:dLbls/>
        <c:gapWidth val="174"/>
        <c:axId val="99775616"/>
        <c:axId val="99777152"/>
      </c:barChart>
      <c:catAx>
        <c:axId val="997756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9777152"/>
        <c:crosses val="autoZero"/>
        <c:auto val="1"/>
        <c:lblAlgn val="ctr"/>
        <c:lblOffset val="100"/>
      </c:catAx>
      <c:valAx>
        <c:axId val="99777152"/>
        <c:scaling>
          <c:orientation val="minMax"/>
          <c:max val="300"/>
          <c:min val="225"/>
        </c:scaling>
        <c:axPos val="l"/>
        <c:majorGridlines/>
        <c:numFmt formatCode="0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9977561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tx>
            <c:strRef>
              <c:f>Graf.2!$B$2</c:f>
              <c:strCache>
                <c:ptCount val="1"/>
                <c:pt idx="0">
                  <c:v>nord-ovest</c:v>
                </c:pt>
              </c:strCache>
            </c:strRef>
          </c:tx>
          <c:cat>
            <c:strRef>
              <c:f>Graf.2!$A$3:$A$5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terziaria</c:v>
                </c:pt>
              </c:strCache>
            </c:strRef>
          </c:cat>
          <c:val>
            <c:numRef>
              <c:f>Graf.2!$B$3:$B$5</c:f>
              <c:numCache>
                <c:formatCode>General</c:formatCode>
                <c:ptCount val="3"/>
                <c:pt idx="0">
                  <c:v>230</c:v>
                </c:pt>
                <c:pt idx="1">
                  <c:v>265</c:v>
                </c:pt>
                <c:pt idx="2">
                  <c:v>292</c:v>
                </c:pt>
              </c:numCache>
            </c:numRef>
          </c:val>
        </c:ser>
        <c:ser>
          <c:idx val="1"/>
          <c:order val="1"/>
          <c:tx>
            <c:strRef>
              <c:f>Graf.2!$C$2</c:f>
              <c:strCache>
                <c:ptCount val="1"/>
                <c:pt idx="0">
                  <c:v>nor-est</c:v>
                </c:pt>
              </c:strCache>
            </c:strRef>
          </c:tx>
          <c:cat>
            <c:strRef>
              <c:f>Graf.2!$A$3:$A$5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terziaria</c:v>
                </c:pt>
              </c:strCache>
            </c:strRef>
          </c:cat>
          <c:val>
            <c:numRef>
              <c:f>Graf.2!$C$3:$C$5</c:f>
              <c:numCache>
                <c:formatCode>General</c:formatCode>
                <c:ptCount val="3"/>
                <c:pt idx="0">
                  <c:v>246</c:v>
                </c:pt>
                <c:pt idx="1">
                  <c:v>274</c:v>
                </c:pt>
                <c:pt idx="2">
                  <c:v>291</c:v>
                </c:pt>
              </c:numCache>
            </c:numRef>
          </c:val>
        </c:ser>
        <c:ser>
          <c:idx val="2"/>
          <c:order val="2"/>
          <c:tx>
            <c:strRef>
              <c:f>Graf.2!$D$2</c:f>
              <c:strCache>
                <c:ptCount val="1"/>
                <c:pt idx="0">
                  <c:v>centro</c:v>
                </c:pt>
              </c:strCache>
            </c:strRef>
          </c:tx>
          <c:cat>
            <c:strRef>
              <c:f>Graf.2!$A$3:$A$5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terziaria</c:v>
                </c:pt>
              </c:strCache>
            </c:strRef>
          </c:cat>
          <c:val>
            <c:numRef>
              <c:f>Graf.2!$D$3:$D$5</c:f>
              <c:numCache>
                <c:formatCode>General</c:formatCode>
                <c:ptCount val="3"/>
                <c:pt idx="0">
                  <c:v>246</c:v>
                </c:pt>
                <c:pt idx="1">
                  <c:v>270</c:v>
                </c:pt>
                <c:pt idx="2">
                  <c:v>288</c:v>
                </c:pt>
              </c:numCache>
            </c:numRef>
          </c:val>
        </c:ser>
        <c:ser>
          <c:idx val="3"/>
          <c:order val="3"/>
          <c:tx>
            <c:strRef>
              <c:f>Graf.2!$E$2</c:f>
              <c:strCache>
                <c:ptCount val="1"/>
                <c:pt idx="0">
                  <c:v>sud</c:v>
                </c:pt>
              </c:strCache>
            </c:strRef>
          </c:tx>
          <c:cat>
            <c:strRef>
              <c:f>Graf.2!$A$3:$A$5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terziaria</c:v>
                </c:pt>
              </c:strCache>
            </c:strRef>
          </c:cat>
          <c:val>
            <c:numRef>
              <c:f>Graf.2!$E$3:$E$5</c:f>
              <c:numCache>
                <c:formatCode>General</c:formatCode>
                <c:ptCount val="3"/>
                <c:pt idx="0">
                  <c:v>227</c:v>
                </c:pt>
                <c:pt idx="1">
                  <c:v>255</c:v>
                </c:pt>
                <c:pt idx="2">
                  <c:v>264</c:v>
                </c:pt>
              </c:numCache>
            </c:numRef>
          </c:val>
        </c:ser>
        <c:ser>
          <c:idx val="4"/>
          <c:order val="4"/>
          <c:tx>
            <c:strRef>
              <c:f>Graf.2!$F$2</c:f>
              <c:strCache>
                <c:ptCount val="1"/>
                <c:pt idx="0">
                  <c:v>isole</c:v>
                </c:pt>
              </c:strCache>
            </c:strRef>
          </c:tx>
          <c:cat>
            <c:strRef>
              <c:f>Graf.2!$A$3:$A$5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terziaria</c:v>
                </c:pt>
              </c:strCache>
            </c:strRef>
          </c:cat>
          <c:val>
            <c:numRef>
              <c:f>Graf.2!$F$3:$F$5</c:f>
              <c:numCache>
                <c:formatCode>General</c:formatCode>
                <c:ptCount val="3"/>
                <c:pt idx="0">
                  <c:v>229</c:v>
                </c:pt>
                <c:pt idx="1">
                  <c:v>253</c:v>
                </c:pt>
                <c:pt idx="2">
                  <c:v>261</c:v>
                </c:pt>
              </c:numCache>
            </c:numRef>
          </c:val>
        </c:ser>
        <c:ser>
          <c:idx val="5"/>
          <c:order val="5"/>
          <c:tx>
            <c:strRef>
              <c:f>Graf.2!$G$2</c:f>
              <c:strCache>
                <c:ptCount val="1"/>
                <c:pt idx="0">
                  <c:v>media ocse</c:v>
                </c:pt>
              </c:strCache>
            </c:strRef>
          </c:tx>
          <c:cat>
            <c:strRef>
              <c:f>Graf.2!$A$3:$A$5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terziaria</c:v>
                </c:pt>
              </c:strCache>
            </c:strRef>
          </c:cat>
          <c:val>
            <c:numRef>
              <c:f>Graf.2!$G$3:$G$5</c:f>
              <c:numCache>
                <c:formatCode>General</c:formatCode>
                <c:ptCount val="3"/>
                <c:pt idx="0">
                  <c:v>246</c:v>
                </c:pt>
                <c:pt idx="1">
                  <c:v>272</c:v>
                </c:pt>
                <c:pt idx="2">
                  <c:v>297</c:v>
                </c:pt>
              </c:numCache>
            </c:numRef>
          </c:val>
        </c:ser>
        <c:dLbls/>
        <c:axId val="100130176"/>
        <c:axId val="100152448"/>
      </c:barChart>
      <c:catAx>
        <c:axId val="100130176"/>
        <c:scaling>
          <c:orientation val="minMax"/>
        </c:scaling>
        <c:axPos val="b"/>
        <c:tickLblPos val="nextTo"/>
        <c:crossAx val="100152448"/>
        <c:crosses val="autoZero"/>
        <c:auto val="1"/>
        <c:lblAlgn val="ctr"/>
        <c:lblOffset val="100"/>
      </c:catAx>
      <c:valAx>
        <c:axId val="100152448"/>
        <c:scaling>
          <c:orientation val="minMax"/>
        </c:scaling>
        <c:axPos val="l"/>
        <c:majorGridlines/>
        <c:numFmt formatCode="General" sourceLinked="1"/>
        <c:tickLblPos val="nextTo"/>
        <c:crossAx val="1001301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4654828944504E-2"/>
          <c:y val="7.517863838448767E-2"/>
          <c:w val="0.87069034211099272"/>
          <c:h val="0.69355187744389213"/>
        </c:manualLayout>
      </c:layout>
      <c:barChart>
        <c:barDir val="col"/>
        <c:grouping val="stacked"/>
        <c:ser>
          <c:idx val="0"/>
          <c:order val="0"/>
          <c:tx>
            <c:strRef>
              <c:f>Graf.4!$D$18</c:f>
              <c:strCache>
                <c:ptCount val="1"/>
                <c:pt idx="0">
                  <c:v>5° percentile</c:v>
                </c:pt>
              </c:strCache>
            </c:strRef>
          </c:tx>
          <c:spPr>
            <a:noFill/>
            <a:ln>
              <a:noFill/>
            </a:ln>
          </c:spPr>
          <c:dLbls>
            <c:dLbl>
              <c:idx val="7"/>
              <c:layout>
                <c:manualLayout>
                  <c:x val="-7.2174738841405503E-2"/>
                  <c:y val="-3.9682539682539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ctr"/>
              <c:showSerName val="1"/>
            </c:dLbl>
            <c:delete val="1"/>
          </c:dLbls>
          <c:cat>
            <c:multiLvlStrRef>
              <c:f>Graf.4!$B$19:$C$32</c:f>
              <c:multiLvlStrCache>
                <c:ptCount val="12"/>
                <c:lvl>
                  <c:pt idx="0">
                    <c:v>North West</c:v>
                  </c:pt>
                  <c:pt idx="1">
                    <c:v>North East</c:v>
                  </c:pt>
                  <c:pt idx="2">
                    <c:v>Centre</c:v>
                  </c:pt>
                  <c:pt idx="3">
                    <c:v>South</c:v>
                  </c:pt>
                  <c:pt idx="4">
                    <c:v>Islands</c:v>
                  </c:pt>
                  <c:pt idx="7">
                    <c:v>North West</c:v>
                  </c:pt>
                  <c:pt idx="8">
                    <c:v>North East</c:v>
                  </c:pt>
                  <c:pt idx="9">
                    <c:v>Centre</c:v>
                  </c:pt>
                  <c:pt idx="10">
                    <c:v>South</c:v>
                  </c:pt>
                  <c:pt idx="11">
                    <c:v>Islands</c:v>
                  </c:pt>
                </c:lvl>
                <c:lvl>
                  <c:pt idx="0">
                    <c:v>Employed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Graf.4!$D$19:$D$32</c:f>
              <c:numCache>
                <c:formatCode>General</c:formatCode>
                <c:ptCount val="14"/>
                <c:pt idx="0">
                  <c:v>165</c:v>
                </c:pt>
                <c:pt idx="1">
                  <c:v>194</c:v>
                </c:pt>
                <c:pt idx="2">
                  <c:v>187</c:v>
                </c:pt>
                <c:pt idx="3">
                  <c:v>169</c:v>
                </c:pt>
                <c:pt idx="4">
                  <c:v>179</c:v>
                </c:pt>
                <c:pt idx="7">
                  <c:v>161</c:v>
                </c:pt>
                <c:pt idx="8">
                  <c:v>178</c:v>
                </c:pt>
                <c:pt idx="9">
                  <c:v>181</c:v>
                </c:pt>
                <c:pt idx="10">
                  <c:v>160</c:v>
                </c:pt>
                <c:pt idx="11">
                  <c:v>175</c:v>
                </c:pt>
              </c:numCache>
            </c:numRef>
          </c:val>
        </c:ser>
        <c:ser>
          <c:idx val="1"/>
          <c:order val="1"/>
          <c:tx>
            <c:strRef>
              <c:f>Graf.4!$E$18</c:f>
              <c:strCache>
                <c:ptCount val="1"/>
                <c:pt idx="0">
                  <c:v>25° percentile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7"/>
              <c:layout>
                <c:manualLayout>
                  <c:x val="-7.407407407407407E-2"/>
                  <c:y val="-6.878306878306877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ctr"/>
              <c:showSerName val="1"/>
            </c:dLbl>
            <c:delete val="1"/>
          </c:dLbls>
          <c:cat>
            <c:multiLvlStrRef>
              <c:f>Graf.4!$B$19:$C$32</c:f>
              <c:multiLvlStrCache>
                <c:ptCount val="12"/>
                <c:lvl>
                  <c:pt idx="0">
                    <c:v>North West</c:v>
                  </c:pt>
                  <c:pt idx="1">
                    <c:v>North East</c:v>
                  </c:pt>
                  <c:pt idx="2">
                    <c:v>Centre</c:v>
                  </c:pt>
                  <c:pt idx="3">
                    <c:v>South</c:v>
                  </c:pt>
                  <c:pt idx="4">
                    <c:v>Islands</c:v>
                  </c:pt>
                  <c:pt idx="7">
                    <c:v>North West</c:v>
                  </c:pt>
                  <c:pt idx="8">
                    <c:v>North East</c:v>
                  </c:pt>
                  <c:pt idx="9">
                    <c:v>Centre</c:v>
                  </c:pt>
                  <c:pt idx="10">
                    <c:v>South</c:v>
                  </c:pt>
                  <c:pt idx="11">
                    <c:v>Islands</c:v>
                  </c:pt>
                </c:lvl>
                <c:lvl>
                  <c:pt idx="0">
                    <c:v>Employed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Graf.4!$E$19:$E$32</c:f>
              <c:numCache>
                <c:formatCode>General</c:formatCode>
                <c:ptCount val="14"/>
                <c:pt idx="0">
                  <c:v>52</c:v>
                </c:pt>
                <c:pt idx="1">
                  <c:v>42</c:v>
                </c:pt>
                <c:pt idx="2">
                  <c:v>50</c:v>
                </c:pt>
                <c:pt idx="3">
                  <c:v>47</c:v>
                </c:pt>
                <c:pt idx="4">
                  <c:v>39</c:v>
                </c:pt>
                <c:pt idx="7">
                  <c:v>57</c:v>
                </c:pt>
                <c:pt idx="8">
                  <c:v>51</c:v>
                </c:pt>
                <c:pt idx="9">
                  <c:v>52</c:v>
                </c:pt>
                <c:pt idx="10">
                  <c:v>51</c:v>
                </c:pt>
                <c:pt idx="11">
                  <c:v>39</c:v>
                </c:pt>
              </c:numCache>
            </c:numRef>
          </c:val>
        </c:ser>
        <c:ser>
          <c:idx val="2"/>
          <c:order val="2"/>
          <c:tx>
            <c:strRef>
              <c:f>Graf.4!$F$18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cat>
            <c:multiLvlStrRef>
              <c:f>Graf.4!$B$19:$C$32</c:f>
              <c:multiLvlStrCache>
                <c:ptCount val="12"/>
                <c:lvl>
                  <c:pt idx="0">
                    <c:v>North West</c:v>
                  </c:pt>
                  <c:pt idx="1">
                    <c:v>North East</c:v>
                  </c:pt>
                  <c:pt idx="2">
                    <c:v>Centre</c:v>
                  </c:pt>
                  <c:pt idx="3">
                    <c:v>South</c:v>
                  </c:pt>
                  <c:pt idx="4">
                    <c:v>Islands</c:v>
                  </c:pt>
                  <c:pt idx="7">
                    <c:v>North West</c:v>
                  </c:pt>
                  <c:pt idx="8">
                    <c:v>North East</c:v>
                  </c:pt>
                  <c:pt idx="9">
                    <c:v>Centre</c:v>
                  </c:pt>
                  <c:pt idx="10">
                    <c:v>South</c:v>
                  </c:pt>
                  <c:pt idx="11">
                    <c:v>Islands</c:v>
                  </c:pt>
                </c:lvl>
                <c:lvl>
                  <c:pt idx="0">
                    <c:v>Employed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Graf.4!$F$19:$F$32</c:f>
              <c:numCache>
                <c:formatCode>General</c:formatCode>
                <c:ptCount val="14"/>
                <c:pt idx="0">
                  <c:v>35</c:v>
                </c:pt>
                <c:pt idx="1">
                  <c:v>29</c:v>
                </c:pt>
                <c:pt idx="2">
                  <c:v>30</c:v>
                </c:pt>
                <c:pt idx="3">
                  <c:v>32</c:v>
                </c:pt>
                <c:pt idx="4">
                  <c:v>29</c:v>
                </c:pt>
                <c:pt idx="7">
                  <c:v>30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24</c:v>
                </c:pt>
              </c:numCache>
            </c:numRef>
          </c:val>
        </c:ser>
        <c:ser>
          <c:idx val="3"/>
          <c:order val="3"/>
          <c:tx>
            <c:strRef>
              <c:f>Graf.4!$G$18</c:f>
              <c:strCache>
                <c:ptCount val="1"/>
                <c:pt idx="0">
                  <c:v>75° percentile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Lbls>
            <c:dLbl>
              <c:idx val="7"/>
              <c:layout>
                <c:manualLayout>
                  <c:x val="-7.2174738841405503E-2"/>
                  <c:y val="-6.0846560846560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ctr"/>
              <c:showSerName val="1"/>
            </c:dLbl>
            <c:delete val="1"/>
          </c:dLbls>
          <c:cat>
            <c:multiLvlStrRef>
              <c:f>Graf.4!$B$19:$C$32</c:f>
              <c:multiLvlStrCache>
                <c:ptCount val="12"/>
                <c:lvl>
                  <c:pt idx="0">
                    <c:v>North West</c:v>
                  </c:pt>
                  <c:pt idx="1">
                    <c:v>North East</c:v>
                  </c:pt>
                  <c:pt idx="2">
                    <c:v>Centre</c:v>
                  </c:pt>
                  <c:pt idx="3">
                    <c:v>South</c:v>
                  </c:pt>
                  <c:pt idx="4">
                    <c:v>Islands</c:v>
                  </c:pt>
                  <c:pt idx="7">
                    <c:v>North West</c:v>
                  </c:pt>
                  <c:pt idx="8">
                    <c:v>North East</c:v>
                  </c:pt>
                  <c:pt idx="9">
                    <c:v>Centre</c:v>
                  </c:pt>
                  <c:pt idx="10">
                    <c:v>South</c:v>
                  </c:pt>
                  <c:pt idx="11">
                    <c:v>Islands</c:v>
                  </c:pt>
                </c:lvl>
                <c:lvl>
                  <c:pt idx="0">
                    <c:v>Employed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Graf.4!$G$19:$G$32</c:f>
              <c:numCache>
                <c:formatCode>General</c:formatCode>
                <c:ptCount val="14"/>
                <c:pt idx="0">
                  <c:v>33</c:v>
                </c:pt>
                <c:pt idx="1">
                  <c:v>29</c:v>
                </c:pt>
                <c:pt idx="2">
                  <c:v>27</c:v>
                </c:pt>
                <c:pt idx="3">
                  <c:v>28</c:v>
                </c:pt>
                <c:pt idx="4">
                  <c:v>27</c:v>
                </c:pt>
                <c:pt idx="7">
                  <c:v>31</c:v>
                </c:pt>
                <c:pt idx="8">
                  <c:v>26</c:v>
                </c:pt>
                <c:pt idx="9">
                  <c:v>25</c:v>
                </c:pt>
                <c:pt idx="10">
                  <c:v>29</c:v>
                </c:pt>
                <c:pt idx="11">
                  <c:v>23</c:v>
                </c:pt>
              </c:numCache>
            </c:numRef>
          </c:val>
        </c:ser>
        <c:ser>
          <c:idx val="4"/>
          <c:order val="4"/>
          <c:tx>
            <c:strRef>
              <c:f>Graf.4!$H$18</c:f>
              <c:strCache>
                <c:ptCount val="1"/>
                <c:pt idx="0">
                  <c:v>95° percentile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7"/>
              <c:layout>
                <c:manualLayout>
                  <c:x val="-7.0275403608736936E-2"/>
                  <c:y val="-5.55555555555555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ctr"/>
              <c:showSerName val="1"/>
            </c:dLbl>
            <c:delete val="1"/>
          </c:dLbls>
          <c:cat>
            <c:multiLvlStrRef>
              <c:f>Graf.4!$B$19:$C$32</c:f>
              <c:multiLvlStrCache>
                <c:ptCount val="12"/>
                <c:lvl>
                  <c:pt idx="0">
                    <c:v>North West</c:v>
                  </c:pt>
                  <c:pt idx="1">
                    <c:v>North East</c:v>
                  </c:pt>
                  <c:pt idx="2">
                    <c:v>Centre</c:v>
                  </c:pt>
                  <c:pt idx="3">
                    <c:v>South</c:v>
                  </c:pt>
                  <c:pt idx="4">
                    <c:v>Islands</c:v>
                  </c:pt>
                  <c:pt idx="7">
                    <c:v>North West</c:v>
                  </c:pt>
                  <c:pt idx="8">
                    <c:v>North East</c:v>
                  </c:pt>
                  <c:pt idx="9">
                    <c:v>Centre</c:v>
                  </c:pt>
                  <c:pt idx="10">
                    <c:v>South</c:v>
                  </c:pt>
                  <c:pt idx="11">
                    <c:v>Islands</c:v>
                  </c:pt>
                </c:lvl>
                <c:lvl>
                  <c:pt idx="0">
                    <c:v>Employed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Graf.4!$H$19:$H$32</c:f>
              <c:numCache>
                <c:formatCode>General</c:formatCode>
                <c:ptCount val="14"/>
                <c:pt idx="0">
                  <c:v>39</c:v>
                </c:pt>
                <c:pt idx="1">
                  <c:v>36</c:v>
                </c:pt>
                <c:pt idx="2">
                  <c:v>30</c:v>
                </c:pt>
                <c:pt idx="3">
                  <c:v>36</c:v>
                </c:pt>
                <c:pt idx="4">
                  <c:v>37</c:v>
                </c:pt>
                <c:pt idx="7">
                  <c:v>43</c:v>
                </c:pt>
                <c:pt idx="8">
                  <c:v>38</c:v>
                </c:pt>
                <c:pt idx="9">
                  <c:v>33</c:v>
                </c:pt>
                <c:pt idx="10">
                  <c:v>35</c:v>
                </c:pt>
                <c:pt idx="11">
                  <c:v>33</c:v>
                </c:pt>
              </c:numCache>
            </c:numRef>
          </c:val>
        </c:ser>
        <c:ser>
          <c:idx val="5"/>
          <c:order val="5"/>
          <c:cat>
            <c:multiLvlStrRef>
              <c:f>Graf.4!$B$19:$C$32</c:f>
              <c:multiLvlStrCache>
                <c:ptCount val="12"/>
                <c:lvl>
                  <c:pt idx="0">
                    <c:v>North West</c:v>
                  </c:pt>
                  <c:pt idx="1">
                    <c:v>North East</c:v>
                  </c:pt>
                  <c:pt idx="2">
                    <c:v>Centre</c:v>
                  </c:pt>
                  <c:pt idx="3">
                    <c:v>South</c:v>
                  </c:pt>
                  <c:pt idx="4">
                    <c:v>Islands</c:v>
                  </c:pt>
                  <c:pt idx="7">
                    <c:v>North West</c:v>
                  </c:pt>
                  <c:pt idx="8">
                    <c:v>North East</c:v>
                  </c:pt>
                  <c:pt idx="9">
                    <c:v>Centre</c:v>
                  </c:pt>
                  <c:pt idx="10">
                    <c:v>South</c:v>
                  </c:pt>
                  <c:pt idx="11">
                    <c:v>Islands</c:v>
                  </c:pt>
                </c:lvl>
                <c:lvl>
                  <c:pt idx="0">
                    <c:v>Employed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Graf.4!$I$19:$I$32</c:f>
              <c:numCache>
                <c:formatCode>General</c:formatCode>
                <c:ptCount val="14"/>
              </c:numCache>
            </c:numRef>
          </c:val>
        </c:ser>
        <c:dLbls/>
        <c:overlap val="100"/>
        <c:axId val="100342784"/>
        <c:axId val="100369152"/>
      </c:barChart>
      <c:lineChart>
        <c:grouping val="standard"/>
        <c:ser>
          <c:idx val="6"/>
          <c:order val="6"/>
          <c:tx>
            <c:strRef>
              <c:f>Graf.4!$J$18</c:f>
              <c:strCache>
                <c:ptCount val="1"/>
                <c:pt idx="0">
                  <c:v>Average Macroregion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Graf.4!$B$19:$C$32</c:f>
              <c:multiLvlStrCache>
                <c:ptCount val="12"/>
                <c:lvl>
                  <c:pt idx="0">
                    <c:v>North West</c:v>
                  </c:pt>
                  <c:pt idx="1">
                    <c:v>North East</c:v>
                  </c:pt>
                  <c:pt idx="2">
                    <c:v>Centre</c:v>
                  </c:pt>
                  <c:pt idx="3">
                    <c:v>South</c:v>
                  </c:pt>
                  <c:pt idx="4">
                    <c:v>Islands</c:v>
                  </c:pt>
                  <c:pt idx="7">
                    <c:v>North West</c:v>
                  </c:pt>
                  <c:pt idx="8">
                    <c:v>North East</c:v>
                  </c:pt>
                  <c:pt idx="9">
                    <c:v>Centre</c:v>
                  </c:pt>
                  <c:pt idx="10">
                    <c:v>South</c:v>
                  </c:pt>
                  <c:pt idx="11">
                    <c:v>Islands</c:v>
                  </c:pt>
                </c:lvl>
                <c:lvl>
                  <c:pt idx="0">
                    <c:v>Employed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Graf.4!$J$19:$J$32</c:f>
              <c:numCache>
                <c:formatCode>General</c:formatCode>
                <c:ptCount val="14"/>
                <c:pt idx="0">
                  <c:v>249</c:v>
                </c:pt>
                <c:pt idx="1">
                  <c:v>264</c:v>
                </c:pt>
                <c:pt idx="2">
                  <c:v>263</c:v>
                </c:pt>
                <c:pt idx="3">
                  <c:v>245</c:v>
                </c:pt>
                <c:pt idx="4">
                  <c:v>245</c:v>
                </c:pt>
                <c:pt idx="7">
                  <c:v>246</c:v>
                </c:pt>
                <c:pt idx="8">
                  <c:v>253</c:v>
                </c:pt>
                <c:pt idx="9">
                  <c:v>258</c:v>
                </c:pt>
                <c:pt idx="10">
                  <c:v>238</c:v>
                </c:pt>
                <c:pt idx="11">
                  <c:v>237</c:v>
                </c:pt>
              </c:numCache>
            </c:numRef>
          </c:val>
        </c:ser>
        <c:ser>
          <c:idx val="7"/>
          <c:order val="7"/>
          <c:tx>
            <c:strRef>
              <c:f>Graf.4!$K$18</c:f>
              <c:strCache>
                <c:ptCount val="1"/>
                <c:pt idx="0">
                  <c:v>Average category Italy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multiLvlStrRef>
              <c:f>Graf.4!$B$19:$C$32</c:f>
              <c:multiLvlStrCache>
                <c:ptCount val="12"/>
                <c:lvl>
                  <c:pt idx="0">
                    <c:v>North West</c:v>
                  </c:pt>
                  <c:pt idx="1">
                    <c:v>North East</c:v>
                  </c:pt>
                  <c:pt idx="2">
                    <c:v>Centre</c:v>
                  </c:pt>
                  <c:pt idx="3">
                    <c:v>South</c:v>
                  </c:pt>
                  <c:pt idx="4">
                    <c:v>Islands</c:v>
                  </c:pt>
                  <c:pt idx="7">
                    <c:v>North West</c:v>
                  </c:pt>
                  <c:pt idx="8">
                    <c:v>North East</c:v>
                  </c:pt>
                  <c:pt idx="9">
                    <c:v>Centre</c:v>
                  </c:pt>
                  <c:pt idx="10">
                    <c:v>South</c:v>
                  </c:pt>
                  <c:pt idx="11">
                    <c:v>Islands</c:v>
                  </c:pt>
                </c:lvl>
                <c:lvl>
                  <c:pt idx="0">
                    <c:v>Employed</c:v>
                  </c:pt>
                  <c:pt idx="7">
                    <c:v>Other</c:v>
                  </c:pt>
                </c:lvl>
              </c:multiLvlStrCache>
            </c:multiLvlStrRef>
          </c:cat>
          <c:val>
            <c:numRef>
              <c:f>Graf.4!$K$19:$K$32</c:f>
              <c:numCache>
                <c:formatCode>General</c:formatCode>
                <c:ptCount val="14"/>
                <c:pt idx="0">
                  <c:v>254</c:v>
                </c:pt>
                <c:pt idx="1">
                  <c:v>254</c:v>
                </c:pt>
                <c:pt idx="2">
                  <c:v>254</c:v>
                </c:pt>
                <c:pt idx="3">
                  <c:v>254</c:v>
                </c:pt>
                <c:pt idx="4">
                  <c:v>254</c:v>
                </c:pt>
                <c:pt idx="7">
                  <c:v>245</c:v>
                </c:pt>
                <c:pt idx="8">
                  <c:v>245</c:v>
                </c:pt>
                <c:pt idx="9">
                  <c:v>245</c:v>
                </c:pt>
                <c:pt idx="10">
                  <c:v>245</c:v>
                </c:pt>
                <c:pt idx="11">
                  <c:v>245</c:v>
                </c:pt>
              </c:numCache>
            </c:numRef>
          </c:val>
        </c:ser>
        <c:dLbls/>
        <c:marker val="1"/>
        <c:axId val="100342784"/>
        <c:axId val="100369152"/>
      </c:lineChart>
      <c:scatterChart>
        <c:scatterStyle val="lineMarker"/>
        <c:ser>
          <c:idx val="8"/>
          <c:order val="8"/>
          <c:tx>
            <c:v>National average age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yVal>
            <c:numRef>
              <c:f>Graf.4!$L$19:$L$30</c:f>
              <c:numCache>
                <c:formatCode>General</c:formatCode>
                <c:ptCount val="12"/>
              </c:numCache>
            </c:numRef>
          </c:yVal>
        </c:ser>
        <c:dLbls/>
        <c:axId val="100342784"/>
        <c:axId val="100369152"/>
      </c:scatterChart>
      <c:catAx>
        <c:axId val="10034278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00369152"/>
        <c:crosses val="autoZero"/>
        <c:auto val="1"/>
        <c:lblAlgn val="ctr"/>
        <c:lblOffset val="100"/>
      </c:catAx>
      <c:valAx>
        <c:axId val="100369152"/>
        <c:scaling>
          <c:orientation val="minMax"/>
          <c:max val="375"/>
          <c:min val="150"/>
        </c:scaling>
        <c:axPos val="l"/>
        <c:majorGridlines/>
        <c:numFmt formatCode="General" sourceLinked="1"/>
        <c:tickLblPos val="nextTo"/>
        <c:crossAx val="100342784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8"/>
        <c:delete val="1"/>
      </c:legendEntry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19050</xdr:rowOff>
    </xdr:from>
    <xdr:to>
      <xdr:col>8</xdr:col>
      <xdr:colOff>152400</xdr:colOff>
      <xdr:row>21</xdr:row>
      <xdr:rowOff>152400</xdr:rowOff>
    </xdr:to>
    <xdr:graphicFrame macro="">
      <xdr:nvGraphicFramePr>
        <xdr:cNvPr id="3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7</xdr:row>
      <xdr:rowOff>19050</xdr:rowOff>
    </xdr:from>
    <xdr:to>
      <xdr:col>16</xdr:col>
      <xdr:colOff>238125</xdr:colOff>
      <xdr:row>21</xdr:row>
      <xdr:rowOff>171450</xdr:rowOff>
    </xdr:to>
    <xdr:graphicFrame macro="">
      <xdr:nvGraphicFramePr>
        <xdr:cNvPr id="4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595312</xdr:colOff>
      <xdr:row>8</xdr:row>
      <xdr:rowOff>14287</xdr:rowOff>
    </xdr:from>
    <xdr:to>
      <xdr:col>8</xdr:col>
      <xdr:colOff>290512</xdr:colOff>
      <xdr:row>22</xdr:row>
      <xdr:rowOff>90487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123825</xdr:rowOff>
    </xdr:from>
    <xdr:to>
      <xdr:col>12</xdr:col>
      <xdr:colOff>114300</xdr:colOff>
      <xdr:row>34</xdr:row>
      <xdr:rowOff>0</xdr:rowOff>
    </xdr:to>
    <xdr:grpSp>
      <xdr:nvGrpSpPr>
        <xdr:cNvPr id="2" name="Gruppo 1"/>
        <xdr:cNvGrpSpPr>
          <a:grpSpLocks/>
        </xdr:cNvGrpSpPr>
      </xdr:nvGrpSpPr>
      <xdr:grpSpPr bwMode="auto">
        <a:xfrm>
          <a:off x="628650" y="628650"/>
          <a:ext cx="6800850" cy="4895850"/>
          <a:chOff x="0" y="838200"/>
          <a:chExt cx="6686550" cy="480060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838200"/>
          <a:ext cx="6686550" cy="4800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ttangolo 3"/>
          <xdr:cNvSpPr/>
        </xdr:nvSpPr>
        <xdr:spPr bwMode="auto">
          <a:xfrm>
            <a:off x="5810250" y="4152900"/>
            <a:ext cx="809625" cy="37147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9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it-IT" sz="900"/>
              <a:t>Bel. Lev.</a:t>
            </a:r>
            <a:r>
              <a:rPr lang="it-IT" sz="900" baseline="0"/>
              <a:t> </a:t>
            </a:r>
            <a:r>
              <a:rPr lang="it-IT" sz="900"/>
              <a:t>1</a:t>
            </a:r>
          </a:p>
        </xdr:txBody>
      </xdr:sp>
      <xdr:sp macro="" textlink="">
        <xdr:nvSpPr>
          <xdr:cNvPr id="5" name="Rettangolo 4"/>
          <xdr:cNvSpPr/>
        </xdr:nvSpPr>
        <xdr:spPr bwMode="auto">
          <a:xfrm>
            <a:off x="5810250" y="3429000"/>
            <a:ext cx="800100" cy="695325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it-IT" sz="900">
                <a:solidFill>
                  <a:sysClr val="windowText" lastClr="000000"/>
                </a:solidFill>
              </a:rPr>
              <a:t>Level 1</a:t>
            </a:r>
          </a:p>
        </xdr:txBody>
      </xdr:sp>
      <xdr:sp macro="" textlink="">
        <xdr:nvSpPr>
          <xdr:cNvPr id="6" name="Rettangolo 5"/>
          <xdr:cNvSpPr/>
        </xdr:nvSpPr>
        <xdr:spPr bwMode="auto">
          <a:xfrm>
            <a:off x="5810250" y="2686050"/>
            <a:ext cx="800100" cy="723900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it-IT" sz="900">
                <a:solidFill>
                  <a:sysClr val="windowText" lastClr="000000"/>
                </a:solidFill>
              </a:rPr>
              <a:t>Level 2</a:t>
            </a:r>
          </a:p>
        </xdr:txBody>
      </xdr:sp>
      <xdr:sp macro="" textlink="">
        <xdr:nvSpPr>
          <xdr:cNvPr id="7" name="Rettangolo 6"/>
          <xdr:cNvSpPr/>
        </xdr:nvSpPr>
        <xdr:spPr bwMode="auto">
          <a:xfrm>
            <a:off x="5800725" y="1943100"/>
            <a:ext cx="800100" cy="723900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it-IT" sz="900">
                <a:solidFill>
                  <a:sysClr val="windowText" lastClr="000000"/>
                </a:solidFill>
              </a:rPr>
              <a:t>Level 3</a:t>
            </a:r>
          </a:p>
        </xdr:txBody>
      </xdr:sp>
      <xdr:sp macro="" textlink="">
        <xdr:nvSpPr>
          <xdr:cNvPr id="8" name="Rettangolo 7"/>
          <xdr:cNvSpPr/>
        </xdr:nvSpPr>
        <xdr:spPr bwMode="auto">
          <a:xfrm>
            <a:off x="5800725" y="1200150"/>
            <a:ext cx="800100" cy="723900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it-IT" sz="900">
                <a:solidFill>
                  <a:sysClr val="windowText" lastClr="000000"/>
                </a:solidFill>
              </a:rPr>
              <a:t>Level  4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0.0051</cdr:y>
    </cdr:from>
    <cdr:to>
      <cdr:x>0.13615</cdr:x>
      <cdr:y>0.06888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050"/>
          <a:ext cx="828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Skill score</a:t>
          </a:r>
        </a:p>
      </cdr:txBody>
    </cdr:sp>
  </cdr:relSizeAnchor>
  <cdr:relSizeAnchor xmlns:cdr="http://schemas.openxmlformats.org/drawingml/2006/chartDrawing">
    <cdr:from>
      <cdr:x>0</cdr:x>
      <cdr:y>0.0051</cdr:y>
    </cdr:from>
    <cdr:to>
      <cdr:x>0.13615</cdr:x>
      <cdr:y>0.06888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9050"/>
          <a:ext cx="828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Skill score</a:t>
          </a:r>
        </a:p>
      </cdr:txBody>
    </cdr:sp>
  </cdr:relSizeAnchor>
  <cdr:relSizeAnchor xmlns:cdr="http://schemas.openxmlformats.org/drawingml/2006/chartDrawing">
    <cdr:from>
      <cdr:x>0.86385</cdr:x>
      <cdr:y>0.01446</cdr:y>
    </cdr:from>
    <cdr:to>
      <cdr:x>1</cdr:x>
      <cdr:y>0.07824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434430" y="69839"/>
          <a:ext cx="1014120" cy="30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Levels</a:t>
          </a:r>
        </a:p>
      </cdr:txBody>
    </cdr:sp>
  </cdr:relSizeAnchor>
  <cdr:relSizeAnchor xmlns:cdr="http://schemas.openxmlformats.org/drawingml/2006/chartDrawing">
    <cdr:from>
      <cdr:x>0</cdr:x>
      <cdr:y>0.0051</cdr:y>
    </cdr:from>
    <cdr:to>
      <cdr:x>0.13615</cdr:x>
      <cdr:y>0.06888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9050"/>
          <a:ext cx="828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Skill score</a:t>
          </a:r>
        </a:p>
      </cdr:txBody>
    </cdr:sp>
  </cdr:relSizeAnchor>
  <cdr:relSizeAnchor xmlns:cdr="http://schemas.openxmlformats.org/drawingml/2006/chartDrawing">
    <cdr:from>
      <cdr:x>0.86385</cdr:x>
      <cdr:y>0.01446</cdr:y>
    </cdr:from>
    <cdr:to>
      <cdr:x>1</cdr:x>
      <cdr:y>0.07824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434430" y="69839"/>
          <a:ext cx="1014120" cy="30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Levels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afico%20macroregioni%20e%20media%20oc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6">
          <cell r="B6" t="str">
            <v>Nord Ovest</v>
          </cell>
          <cell r="C6" t="str">
            <v>Nord Est</v>
          </cell>
          <cell r="D6" t="str">
            <v>Centro</v>
          </cell>
          <cell r="E6" t="str">
            <v>Sud</v>
          </cell>
          <cell r="F6" t="str">
            <v>Isole</v>
          </cell>
          <cell r="G6" t="str">
            <v>Italia</v>
          </cell>
          <cell r="H6" t="str">
            <v xml:space="preserve">Spagna </v>
          </cell>
          <cell r="I6" t="str">
            <v xml:space="preserve">Francia </v>
          </cell>
          <cell r="J6" t="str">
            <v>Germania</v>
          </cell>
          <cell r="K6" t="str">
            <v>Media OCSE/PIAAC</v>
          </cell>
        </row>
        <row r="7">
          <cell r="B7">
            <v>248.29631812</v>
          </cell>
          <cell r="C7">
            <v>260.59443778000002</v>
          </cell>
          <cell r="D7">
            <v>261.00038947000002</v>
          </cell>
          <cell r="E7">
            <v>240.96585293000001</v>
          </cell>
          <cell r="F7">
            <v>240.59090268</v>
          </cell>
          <cell r="G7">
            <v>250.48266457</v>
          </cell>
          <cell r="H7">
            <v>251.8</v>
          </cell>
          <cell r="I7">
            <v>262</v>
          </cell>
          <cell r="J7">
            <v>269.8</v>
          </cell>
          <cell r="K7">
            <v>273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i.gov.it/iodl/2.0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tabSelected="1" workbookViewId="0">
      <selection activeCell="F19" sqref="F19"/>
    </sheetView>
  </sheetViews>
  <sheetFormatPr defaultRowHeight="15"/>
  <sheetData>
    <row r="2" spans="1:3" ht="21">
      <c r="A2" s="28" t="s">
        <v>51</v>
      </c>
    </row>
    <row r="5" spans="1:3">
      <c r="A5" t="s">
        <v>52</v>
      </c>
    </row>
    <row r="7" spans="1:3">
      <c r="A7" s="29" t="s">
        <v>53</v>
      </c>
      <c r="B7" s="30" t="s">
        <v>54</v>
      </c>
      <c r="C7" s="29"/>
    </row>
  </sheetData>
  <hyperlinks>
    <hyperlink ref="B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N4"/>
  <sheetViews>
    <sheetView workbookViewId="0">
      <selection activeCell="L27" sqref="L27"/>
    </sheetView>
  </sheetViews>
  <sheetFormatPr defaultRowHeight="15"/>
  <sheetData>
    <row r="3" spans="3:14"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s="2" t="s">
        <v>19</v>
      </c>
      <c r="M3" s="2"/>
      <c r="N3" s="2"/>
    </row>
    <row r="4" spans="3:14">
      <c r="C4" s="3">
        <v>248.29631812</v>
      </c>
      <c r="D4" s="3">
        <v>260.59443778000002</v>
      </c>
      <c r="E4" s="3">
        <v>261.00038947000002</v>
      </c>
      <c r="F4" s="3">
        <v>240.96585293000001</v>
      </c>
      <c r="G4" s="3">
        <v>240.59090268</v>
      </c>
      <c r="H4" s="3">
        <v>250.48266457</v>
      </c>
      <c r="I4" s="3">
        <v>251.8</v>
      </c>
      <c r="J4" s="3">
        <v>262</v>
      </c>
      <c r="K4" s="3">
        <v>269.8</v>
      </c>
      <c r="L4">
        <v>273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"/>
  <sheetViews>
    <sheetView workbookViewId="0">
      <selection activeCell="C29" sqref="C29"/>
    </sheetView>
  </sheetViews>
  <sheetFormatPr defaultRowHeight="15"/>
  <sheetData>
    <row r="2" spans="1:7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5.75">
      <c r="A3" s="1" t="s">
        <v>7</v>
      </c>
      <c r="B3" s="1">
        <v>230</v>
      </c>
      <c r="C3" s="1">
        <v>246</v>
      </c>
      <c r="D3" s="1">
        <v>246</v>
      </c>
      <c r="E3" s="1">
        <v>227</v>
      </c>
      <c r="F3" s="1">
        <v>229</v>
      </c>
      <c r="G3" s="1">
        <v>246</v>
      </c>
    </row>
    <row r="4" spans="1:7" ht="15.75">
      <c r="A4" s="1" t="s">
        <v>8</v>
      </c>
      <c r="B4" s="1">
        <v>265</v>
      </c>
      <c r="C4" s="1">
        <v>274</v>
      </c>
      <c r="D4" s="1">
        <v>270</v>
      </c>
      <c r="E4" s="1">
        <v>255</v>
      </c>
      <c r="F4" s="1">
        <v>253</v>
      </c>
      <c r="G4" s="1">
        <v>272</v>
      </c>
    </row>
    <row r="5" spans="1:7" ht="15.75">
      <c r="A5" s="1" t="s">
        <v>9</v>
      </c>
      <c r="B5" s="1">
        <v>292</v>
      </c>
      <c r="C5" s="1">
        <v>291</v>
      </c>
      <c r="D5" s="1">
        <v>288</v>
      </c>
      <c r="E5" s="1">
        <v>264</v>
      </c>
      <c r="F5" s="1">
        <v>261</v>
      </c>
      <c r="G5" s="1">
        <v>297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A5" sqref="A5:A9"/>
    </sheetView>
  </sheetViews>
  <sheetFormatPr defaultRowHeight="15"/>
  <sheetData>
    <row r="1" spans="1:13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3">
      <c r="A3" s="17"/>
      <c r="B3" s="15" t="s">
        <v>24</v>
      </c>
      <c r="C3" s="16"/>
      <c r="D3" s="15" t="s">
        <v>25</v>
      </c>
      <c r="E3" s="16"/>
      <c r="F3" s="15" t="s">
        <v>26</v>
      </c>
      <c r="G3" s="16"/>
      <c r="H3" s="15" t="s">
        <v>27</v>
      </c>
      <c r="I3" s="16"/>
      <c r="J3" s="15" t="s">
        <v>28</v>
      </c>
      <c r="K3" s="16"/>
      <c r="L3" s="15" t="s">
        <v>29</v>
      </c>
      <c r="M3" s="16"/>
    </row>
    <row r="4" spans="1:13">
      <c r="A4" s="18"/>
      <c r="B4" s="4" t="s">
        <v>30</v>
      </c>
      <c r="C4" s="5" t="s">
        <v>21</v>
      </c>
      <c r="D4" s="4" t="s">
        <v>30</v>
      </c>
      <c r="E4" s="5" t="s">
        <v>21</v>
      </c>
      <c r="F4" s="4" t="s">
        <v>30</v>
      </c>
      <c r="G4" s="5" t="s">
        <v>21</v>
      </c>
      <c r="H4" s="4" t="s">
        <v>30</v>
      </c>
      <c r="I4" s="5" t="s">
        <v>21</v>
      </c>
      <c r="J4" s="4" t="s">
        <v>30</v>
      </c>
      <c r="K4" s="5" t="s">
        <v>21</v>
      </c>
      <c r="L4" s="4" t="s">
        <v>30</v>
      </c>
      <c r="M4" s="5" t="s">
        <v>21</v>
      </c>
    </row>
    <row r="5" spans="1:13">
      <c r="A5" s="6" t="s">
        <v>10</v>
      </c>
      <c r="B5" s="9">
        <v>7.2716368586544098</v>
      </c>
      <c r="C5" s="10">
        <v>1.15563486171421</v>
      </c>
      <c r="D5" s="9">
        <v>23.998424162601498</v>
      </c>
      <c r="E5" s="10">
        <v>2.1080885030238199</v>
      </c>
      <c r="F5" s="9">
        <v>38.823943506131201</v>
      </c>
      <c r="G5" s="10">
        <v>2.0806334767476899</v>
      </c>
      <c r="H5" s="9">
        <v>25.668206851614599</v>
      </c>
      <c r="I5" s="10">
        <v>2.0322768878339001</v>
      </c>
      <c r="J5" s="9">
        <v>4.2066814474641596</v>
      </c>
      <c r="K5" s="10">
        <v>0.88579812638220001</v>
      </c>
      <c r="L5" s="9" t="s">
        <v>31</v>
      </c>
      <c r="M5" s="10" t="s">
        <v>32</v>
      </c>
    </row>
    <row r="6" spans="1:13">
      <c r="A6" s="6" t="s">
        <v>11</v>
      </c>
      <c r="B6" s="9">
        <v>3.0154953317541402</v>
      </c>
      <c r="C6" s="10">
        <v>1.01046023682242</v>
      </c>
      <c r="D6" s="9">
        <v>16.430011021820999</v>
      </c>
      <c r="E6" s="10">
        <v>2.3215970324759501</v>
      </c>
      <c r="F6" s="9">
        <v>43.658722262241</v>
      </c>
      <c r="G6" s="10">
        <v>2.7067389120645098</v>
      </c>
      <c r="H6" s="9">
        <v>31.7613942019806</v>
      </c>
      <c r="I6" s="10">
        <v>2.4627221943782001</v>
      </c>
      <c r="J6" s="9">
        <v>4.9992311578429698</v>
      </c>
      <c r="K6" s="10">
        <v>0.89424110309220195</v>
      </c>
      <c r="L6" s="9" t="s">
        <v>31</v>
      </c>
      <c r="M6" s="10" t="s">
        <v>32</v>
      </c>
    </row>
    <row r="7" spans="1:13">
      <c r="A7" s="6" t="s">
        <v>12</v>
      </c>
      <c r="B7" s="9">
        <v>3.4396638505133499</v>
      </c>
      <c r="C7" s="10">
        <v>1.0628177761194799</v>
      </c>
      <c r="D7" s="9">
        <v>15.882834164973101</v>
      </c>
      <c r="E7" s="10">
        <v>2.1076509663057701</v>
      </c>
      <c r="F7" s="9">
        <v>41.390464226791202</v>
      </c>
      <c r="G7" s="10">
        <v>2.6563023442449301</v>
      </c>
      <c r="H7" s="9">
        <v>35.350299190191997</v>
      </c>
      <c r="I7" s="10">
        <v>2.7258453547498802</v>
      </c>
      <c r="J7" s="9">
        <v>3.85081049139295</v>
      </c>
      <c r="K7" s="10">
        <v>0.89774150510971196</v>
      </c>
      <c r="L7" s="9" t="s">
        <v>31</v>
      </c>
      <c r="M7" s="10" t="s">
        <v>32</v>
      </c>
    </row>
    <row r="8" spans="1:13">
      <c r="A8" s="6" t="s">
        <v>22</v>
      </c>
      <c r="B8" s="9">
        <v>7.8527087860855396</v>
      </c>
      <c r="C8" s="10">
        <v>1.2900669001451901</v>
      </c>
      <c r="D8" s="9">
        <v>26.955660144761001</v>
      </c>
      <c r="E8" s="10">
        <v>1.9991496433406499</v>
      </c>
      <c r="F8" s="9">
        <v>43.042375665920503</v>
      </c>
      <c r="G8" s="10">
        <v>2.2190472295175399</v>
      </c>
      <c r="H8" s="9">
        <v>20.6238367204881</v>
      </c>
      <c r="I8" s="10">
        <v>2.01684855613839</v>
      </c>
      <c r="J8" s="9">
        <v>1.50490558419044</v>
      </c>
      <c r="K8" s="10">
        <v>0.51400216039061297</v>
      </c>
      <c r="L8" s="9" t="s">
        <v>31</v>
      </c>
      <c r="M8" s="10" t="s">
        <v>32</v>
      </c>
    </row>
    <row r="9" spans="1:13">
      <c r="A9" s="6" t="s">
        <v>14</v>
      </c>
      <c r="B9" s="9">
        <v>4.6206121407096896</v>
      </c>
      <c r="C9" s="10">
        <v>1.48689087371215</v>
      </c>
      <c r="D9" s="9">
        <v>29.489892656056199</v>
      </c>
      <c r="E9" s="10">
        <v>3.47728476196776</v>
      </c>
      <c r="F9" s="9">
        <v>47.815712122121099</v>
      </c>
      <c r="G9" s="10">
        <v>3.61625628052952</v>
      </c>
      <c r="H9" s="9">
        <v>17.026839166047001</v>
      </c>
      <c r="I9" s="10">
        <v>3.05134884388284</v>
      </c>
      <c r="J9" s="9">
        <v>1.0469439150659801</v>
      </c>
      <c r="K9" s="10">
        <v>0.51237895251725696</v>
      </c>
      <c r="L9" s="9" t="s">
        <v>31</v>
      </c>
      <c r="M9" s="10" t="s">
        <v>32</v>
      </c>
    </row>
    <row r="11" spans="1:13">
      <c r="A11" s="6" t="s">
        <v>33</v>
      </c>
    </row>
    <row r="12" spans="1:13">
      <c r="A12" s="6" t="s">
        <v>34</v>
      </c>
    </row>
  </sheetData>
  <mergeCells count="8">
    <mergeCell ref="B3:C3"/>
    <mergeCell ref="A3:A4"/>
    <mergeCell ref="A1:K1"/>
    <mergeCell ref="L3:M3"/>
    <mergeCell ref="J3:K3"/>
    <mergeCell ref="H3:I3"/>
    <mergeCell ref="F3:G3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T10" sqref="T10"/>
    </sheetView>
  </sheetViews>
  <sheetFormatPr defaultRowHeight="15"/>
  <cols>
    <col min="9" max="9" width="12.28515625" customWidth="1"/>
  </cols>
  <sheetData>
    <row r="1" spans="1:9" ht="36" customHeight="1">
      <c r="A1" s="21" t="s">
        <v>47</v>
      </c>
      <c r="B1" s="21"/>
      <c r="C1" s="21"/>
      <c r="D1" s="21"/>
      <c r="E1" s="21"/>
    </row>
    <row r="3" spans="1:9">
      <c r="A3" s="17"/>
      <c r="B3" s="27" t="s">
        <v>40</v>
      </c>
      <c r="C3" s="16"/>
      <c r="D3" s="15" t="s">
        <v>46</v>
      </c>
      <c r="E3" s="16"/>
    </row>
    <row r="4" spans="1:9">
      <c r="A4" s="20"/>
      <c r="B4" s="13" t="s">
        <v>20</v>
      </c>
      <c r="C4" s="5" t="s">
        <v>21</v>
      </c>
      <c r="D4" s="4" t="s">
        <v>20</v>
      </c>
      <c r="E4" s="5" t="s">
        <v>21</v>
      </c>
    </row>
    <row r="5" spans="1:9">
      <c r="A5" s="6" t="s">
        <v>10</v>
      </c>
      <c r="B5" s="7">
        <v>249.378848466459</v>
      </c>
      <c r="C5" s="8">
        <v>2.61128354534311</v>
      </c>
      <c r="D5" s="7">
        <v>246.37882609410701</v>
      </c>
      <c r="E5" s="8">
        <v>3.7181372061621198</v>
      </c>
    </row>
    <row r="6" spans="1:9">
      <c r="A6" s="6" t="s">
        <v>11</v>
      </c>
      <c r="B6" s="7">
        <v>264.433097415818</v>
      </c>
      <c r="C6" s="8">
        <v>2.6618789675735002</v>
      </c>
      <c r="D6" s="7">
        <v>253.33418915711101</v>
      </c>
      <c r="E6" s="8">
        <v>3.9241735348737099</v>
      </c>
    </row>
    <row r="7" spans="1:9">
      <c r="A7" s="6" t="s">
        <v>12</v>
      </c>
      <c r="B7" s="7">
        <v>263.195470977063</v>
      </c>
      <c r="C7" s="8">
        <v>3.0766833125445001</v>
      </c>
      <c r="D7" s="7">
        <v>257.70012635353299</v>
      </c>
      <c r="E7" s="8">
        <v>3.4643951060959099</v>
      </c>
    </row>
    <row r="8" spans="1:9">
      <c r="A8" s="6" t="s">
        <v>22</v>
      </c>
      <c r="B8" s="7">
        <v>244.922373911645</v>
      </c>
      <c r="C8" s="8">
        <v>3.2407047527597901</v>
      </c>
      <c r="D8" s="7">
        <v>237.995758027639</v>
      </c>
      <c r="E8" s="8">
        <v>2.2058588083502202</v>
      </c>
    </row>
    <row r="9" spans="1:9">
      <c r="A9" s="6" t="s">
        <v>14</v>
      </c>
      <c r="B9" s="7">
        <v>245.18308832509899</v>
      </c>
      <c r="C9" s="8">
        <v>4.54643277401021</v>
      </c>
      <c r="D9" s="7">
        <v>237.01180370481799</v>
      </c>
      <c r="E9" s="8">
        <v>3.0991831882382801</v>
      </c>
    </row>
    <row r="10" spans="1:9">
      <c r="A10" s="14"/>
    </row>
    <row r="11" spans="1:9" ht="30.75" customHeight="1">
      <c r="A11" s="21" t="s">
        <v>48</v>
      </c>
      <c r="B11" s="21"/>
      <c r="C11" s="21"/>
      <c r="D11" s="21"/>
      <c r="E11" s="21"/>
      <c r="F11" s="21"/>
      <c r="G11" s="21"/>
      <c r="H11" s="21"/>
      <c r="I11" s="21"/>
    </row>
    <row r="13" spans="1:9">
      <c r="A13" s="17"/>
      <c r="B13" s="26" t="s">
        <v>40</v>
      </c>
      <c r="C13" s="26"/>
      <c r="D13" s="26"/>
      <c r="E13" s="26"/>
      <c r="F13" s="26"/>
      <c r="G13" s="26"/>
      <c r="H13" s="26"/>
      <c r="I13" s="26"/>
    </row>
    <row r="14" spans="1:9">
      <c r="A14" s="20"/>
      <c r="B14" s="15" t="s">
        <v>35</v>
      </c>
      <c r="C14" s="16"/>
      <c r="D14" s="15" t="s">
        <v>36</v>
      </c>
      <c r="E14" s="16"/>
      <c r="F14" s="15" t="s">
        <v>37</v>
      </c>
      <c r="G14" s="16"/>
      <c r="H14" s="15" t="s">
        <v>38</v>
      </c>
      <c r="I14" s="16"/>
    </row>
    <row r="15" spans="1:9">
      <c r="A15" s="18"/>
      <c r="B15" s="4" t="s">
        <v>20</v>
      </c>
      <c r="C15" s="5" t="s">
        <v>21</v>
      </c>
      <c r="D15" s="4" t="s">
        <v>20</v>
      </c>
      <c r="E15" s="5" t="s">
        <v>21</v>
      </c>
      <c r="F15" s="4" t="s">
        <v>20</v>
      </c>
      <c r="G15" s="5" t="s">
        <v>21</v>
      </c>
      <c r="H15" s="4" t="s">
        <v>20</v>
      </c>
      <c r="I15" s="5" t="s">
        <v>21</v>
      </c>
    </row>
    <row r="16" spans="1:9">
      <c r="A16" s="6" t="s">
        <v>10</v>
      </c>
      <c r="B16" s="7">
        <v>165.27597503662099</v>
      </c>
      <c r="C16" s="8">
        <v>7.6108651226815303</v>
      </c>
      <c r="D16" s="7">
        <v>216.89110717773499</v>
      </c>
      <c r="E16" s="8">
        <v>6.0835391206164404</v>
      </c>
      <c r="F16" s="7">
        <v>285.39535217285197</v>
      </c>
      <c r="G16" s="8">
        <v>3.76737746853625</v>
      </c>
      <c r="H16" s="7">
        <v>324.31808471679699</v>
      </c>
      <c r="I16" s="8">
        <v>5.0078511706687001</v>
      </c>
    </row>
    <row r="17" spans="1:9">
      <c r="A17" s="6" t="s">
        <v>11</v>
      </c>
      <c r="B17" s="7">
        <v>194.41790313720699</v>
      </c>
      <c r="C17" s="8">
        <v>10.444354917932101</v>
      </c>
      <c r="D17" s="7">
        <v>236.49513549804701</v>
      </c>
      <c r="E17" s="8">
        <v>4.7534394627213699</v>
      </c>
      <c r="F17" s="7">
        <v>294.38542785644501</v>
      </c>
      <c r="G17" s="8">
        <v>2.7996700730937301</v>
      </c>
      <c r="H17" s="7">
        <v>329.678063964844</v>
      </c>
      <c r="I17" s="8">
        <v>4.6349443916805999</v>
      </c>
    </row>
    <row r="18" spans="1:9">
      <c r="A18" s="6" t="s">
        <v>12</v>
      </c>
      <c r="B18" s="7">
        <v>187.38061981201199</v>
      </c>
      <c r="C18" s="8">
        <v>6.6197034856392198</v>
      </c>
      <c r="D18" s="7">
        <v>237.44308013916</v>
      </c>
      <c r="E18" s="8">
        <v>5.4934037434848202</v>
      </c>
      <c r="F18" s="7">
        <v>293.61461791992201</v>
      </c>
      <c r="G18" s="8">
        <v>3.5987618409954099</v>
      </c>
      <c r="H18" s="7">
        <v>323.60373535156202</v>
      </c>
      <c r="I18" s="8">
        <v>5.0767780490107102</v>
      </c>
    </row>
    <row r="19" spans="1:9">
      <c r="A19" s="6" t="s">
        <v>22</v>
      </c>
      <c r="B19" s="7">
        <v>168.797340393067</v>
      </c>
      <c r="C19" s="8">
        <v>8.4355488375818108</v>
      </c>
      <c r="D19" s="7">
        <v>215.90619506836001</v>
      </c>
      <c r="E19" s="8">
        <v>4.8109711862484597</v>
      </c>
      <c r="F19" s="7">
        <v>276.04185180664098</v>
      </c>
      <c r="G19" s="8">
        <v>4.7021289198640801</v>
      </c>
      <c r="H19" s="7">
        <v>311.51775817871101</v>
      </c>
      <c r="I19" s="8">
        <v>5.7279994761803099</v>
      </c>
    </row>
    <row r="20" spans="1:9">
      <c r="A20" s="6" t="s">
        <v>14</v>
      </c>
      <c r="B20" s="7">
        <v>178.762403869629</v>
      </c>
      <c r="C20" s="8">
        <v>13.434123202896799</v>
      </c>
      <c r="D20" s="7">
        <v>217.60889892578101</v>
      </c>
      <c r="E20" s="8">
        <v>9.2397412232392604</v>
      </c>
      <c r="F20" s="7">
        <v>273.50877380371099</v>
      </c>
      <c r="G20" s="8">
        <v>7.2396943720566496</v>
      </c>
      <c r="H20" s="7">
        <v>310.83246154785201</v>
      </c>
      <c r="I20" s="8">
        <v>10.9695014198611</v>
      </c>
    </row>
    <row r="22" spans="1:9">
      <c r="A22" s="17"/>
      <c r="B22" s="23" t="s">
        <v>46</v>
      </c>
      <c r="C22" s="24"/>
      <c r="D22" s="24"/>
      <c r="E22" s="24"/>
      <c r="F22" s="24"/>
      <c r="G22" s="24"/>
      <c r="H22" s="24"/>
      <c r="I22" s="25"/>
    </row>
    <row r="23" spans="1:9">
      <c r="A23" s="20"/>
      <c r="B23" s="15" t="s">
        <v>35</v>
      </c>
      <c r="C23" s="16"/>
      <c r="D23" s="15" t="s">
        <v>36</v>
      </c>
      <c r="E23" s="16"/>
      <c r="F23" s="15" t="s">
        <v>37</v>
      </c>
      <c r="G23" s="16"/>
      <c r="H23" s="15" t="s">
        <v>38</v>
      </c>
      <c r="I23" s="16"/>
    </row>
    <row r="24" spans="1:9">
      <c r="A24" s="18"/>
      <c r="B24" s="4" t="s">
        <v>20</v>
      </c>
      <c r="C24" s="5" t="s">
        <v>21</v>
      </c>
      <c r="D24" s="4" t="s">
        <v>20</v>
      </c>
      <c r="E24" s="5" t="s">
        <v>21</v>
      </c>
      <c r="F24" s="4" t="s">
        <v>20</v>
      </c>
      <c r="G24" s="5" t="s">
        <v>21</v>
      </c>
      <c r="H24" s="4" t="s">
        <v>20</v>
      </c>
      <c r="I24" s="5" t="s">
        <v>21</v>
      </c>
    </row>
    <row r="25" spans="1:9">
      <c r="A25" s="6" t="s">
        <v>10</v>
      </c>
      <c r="B25" s="7">
        <v>160.65591278076201</v>
      </c>
      <c r="C25" s="8">
        <v>14.888035259052</v>
      </c>
      <c r="D25" s="7">
        <v>218.18955535888699</v>
      </c>
      <c r="E25" s="8">
        <v>8.3175419320966792</v>
      </c>
      <c r="F25" s="7">
        <v>278.97014465332001</v>
      </c>
      <c r="G25" s="8">
        <v>7.7590597854188701</v>
      </c>
      <c r="H25" s="7">
        <v>321.79971008300799</v>
      </c>
      <c r="I25" s="8">
        <v>9.81571719522635</v>
      </c>
    </row>
    <row r="26" spans="1:9">
      <c r="A26" s="6" t="s">
        <v>11</v>
      </c>
      <c r="B26" s="7">
        <v>178.30234832763699</v>
      </c>
      <c r="C26" s="8">
        <v>9.9258062461305805</v>
      </c>
      <c r="D26" s="7">
        <v>229.288139343262</v>
      </c>
      <c r="E26" s="8">
        <v>6.3631657331882199</v>
      </c>
      <c r="F26" s="7">
        <v>281.11112060546901</v>
      </c>
      <c r="G26" s="8">
        <v>5.2374162072455501</v>
      </c>
      <c r="H26" s="7">
        <v>318.551434326172</v>
      </c>
      <c r="I26" s="8">
        <v>7.5075544181936804</v>
      </c>
    </row>
    <row r="27" spans="1:9">
      <c r="A27" s="6" t="s">
        <v>12</v>
      </c>
      <c r="B27" s="7">
        <v>181.29604949951201</v>
      </c>
      <c r="C27" s="8">
        <v>11.7636165013911</v>
      </c>
      <c r="D27" s="7">
        <v>232.753465270996</v>
      </c>
      <c r="E27" s="8">
        <v>6.4771959518470101</v>
      </c>
      <c r="F27" s="7">
        <v>286.63117980957003</v>
      </c>
      <c r="G27" s="8">
        <v>3.2672561007637002</v>
      </c>
      <c r="H27" s="7">
        <v>320.03210754394502</v>
      </c>
      <c r="I27" s="8">
        <v>7.3766039643654198</v>
      </c>
    </row>
    <row r="28" spans="1:9">
      <c r="A28" s="6" t="s">
        <v>22</v>
      </c>
      <c r="B28" s="7">
        <v>159.73404235839899</v>
      </c>
      <c r="C28" s="8">
        <v>10.4945810078947</v>
      </c>
      <c r="D28" s="7">
        <v>211.27187347412101</v>
      </c>
      <c r="E28" s="8">
        <v>3.67535632814737</v>
      </c>
      <c r="F28" s="7">
        <v>269.15217590332003</v>
      </c>
      <c r="G28" s="8">
        <v>3.63977775584913</v>
      </c>
      <c r="H28" s="7">
        <v>304.14186401367198</v>
      </c>
      <c r="I28" s="8">
        <v>4.0441679581725296</v>
      </c>
    </row>
    <row r="29" spans="1:9">
      <c r="A29" s="6" t="s">
        <v>14</v>
      </c>
      <c r="B29" s="7">
        <v>175.25268707275399</v>
      </c>
      <c r="C29" s="8">
        <v>8.4467265208073297</v>
      </c>
      <c r="D29" s="7">
        <v>213.59841003418001</v>
      </c>
      <c r="E29" s="8">
        <v>4.4650664126903497</v>
      </c>
      <c r="F29" s="7">
        <v>261.23667602539098</v>
      </c>
      <c r="G29" s="8">
        <v>4.5460312823205102</v>
      </c>
      <c r="H29" s="7">
        <v>293.51799011230497</v>
      </c>
      <c r="I29" s="8">
        <v>6.0166528186715</v>
      </c>
    </row>
    <row r="31" spans="1:9">
      <c r="A31" s="22" t="s">
        <v>49</v>
      </c>
      <c r="B31" s="22"/>
      <c r="C31" s="22"/>
      <c r="D31" s="22"/>
      <c r="E31" s="22"/>
      <c r="F31" s="22"/>
      <c r="G31" s="22"/>
      <c r="H31" s="22"/>
      <c r="I31" s="22"/>
    </row>
  </sheetData>
  <mergeCells count="18">
    <mergeCell ref="B3:C3"/>
    <mergeCell ref="D3:E3"/>
    <mergeCell ref="A3:A4"/>
    <mergeCell ref="A1:E1"/>
    <mergeCell ref="A11:I11"/>
    <mergeCell ref="A31:I31"/>
    <mergeCell ref="A22:A24"/>
    <mergeCell ref="B22:I22"/>
    <mergeCell ref="B23:C23"/>
    <mergeCell ref="D23:E23"/>
    <mergeCell ref="F23:G23"/>
    <mergeCell ref="H23:I23"/>
    <mergeCell ref="A13:A15"/>
    <mergeCell ref="B13:I13"/>
    <mergeCell ref="B14:C14"/>
    <mergeCell ref="D14:E14"/>
    <mergeCell ref="F14:G14"/>
    <mergeCell ref="H14:I1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S259"/>
  <sheetViews>
    <sheetView workbookViewId="0">
      <selection activeCell="J19" sqref="J19"/>
    </sheetView>
  </sheetViews>
  <sheetFormatPr defaultRowHeight="12.75"/>
  <cols>
    <col min="1" max="16384" width="9.140625" style="11"/>
  </cols>
  <sheetData>
    <row r="2" spans="43:43" ht="13.5" customHeight="1">
      <c r="AQ2" s="12"/>
    </row>
    <row r="3" spans="43:43" ht="13.5" customHeight="1">
      <c r="AQ3" s="12"/>
    </row>
    <row r="4" spans="43:43">
      <c r="AQ4" s="12"/>
    </row>
    <row r="5" spans="43:43" ht="12.75" customHeight="1">
      <c r="AQ5" s="12"/>
    </row>
    <row r="6" spans="43:43">
      <c r="AQ6" s="12"/>
    </row>
    <row r="7" spans="43:43">
      <c r="AQ7" s="12"/>
    </row>
    <row r="8" spans="43:43">
      <c r="AQ8" s="12"/>
    </row>
    <row r="9" spans="43:43">
      <c r="AQ9" s="12"/>
    </row>
    <row r="10" spans="43:43">
      <c r="AQ10" s="12"/>
    </row>
    <row r="11" spans="43:43">
      <c r="AQ11" s="12"/>
    </row>
    <row r="12" spans="43:43" ht="12.75" customHeight="1">
      <c r="AQ12" s="12"/>
    </row>
    <row r="13" spans="43:43">
      <c r="AQ13" s="12"/>
    </row>
    <row r="14" spans="43:43">
      <c r="AQ14" s="12"/>
    </row>
    <row r="15" spans="43:43">
      <c r="AQ15" s="12"/>
    </row>
    <row r="16" spans="43:43">
      <c r="AQ16" s="12"/>
    </row>
    <row r="17" spans="2:43" ht="12.75" customHeight="1">
      <c r="AQ17" s="12"/>
    </row>
    <row r="18" spans="2:43">
      <c r="D18" s="11" t="s">
        <v>35</v>
      </c>
      <c r="E18" s="11" t="s">
        <v>36</v>
      </c>
      <c r="F18" s="11">
        <v>50</v>
      </c>
      <c r="G18" s="11" t="s">
        <v>37</v>
      </c>
      <c r="H18" s="11" t="s">
        <v>38</v>
      </c>
      <c r="J18" s="11" t="s">
        <v>50</v>
      </c>
      <c r="K18" s="11" t="s">
        <v>39</v>
      </c>
      <c r="AQ18" s="12"/>
    </row>
    <row r="19" spans="2:43">
      <c r="B19" s="11" t="s">
        <v>40</v>
      </c>
      <c r="C19" s="11" t="s">
        <v>41</v>
      </c>
      <c r="D19" s="11">
        <v>165</v>
      </c>
      <c r="E19" s="11">
        <f>217-165</f>
        <v>52</v>
      </c>
      <c r="F19" s="11">
        <f>252-217</f>
        <v>35</v>
      </c>
      <c r="G19" s="11">
        <f>285-252</f>
        <v>33</v>
      </c>
      <c r="H19" s="11">
        <f>324-285</f>
        <v>39</v>
      </c>
      <c r="J19" s="11">
        <v>249</v>
      </c>
      <c r="K19" s="11">
        <v>254</v>
      </c>
      <c r="AQ19" s="12"/>
    </row>
    <row r="20" spans="2:43">
      <c r="C20" s="11" t="s">
        <v>42</v>
      </c>
      <c r="D20" s="11">
        <v>194</v>
      </c>
      <c r="E20" s="11">
        <f>236-194</f>
        <v>42</v>
      </c>
      <c r="F20" s="11">
        <f>265-236</f>
        <v>29</v>
      </c>
      <c r="G20" s="11">
        <f>294-265</f>
        <v>29</v>
      </c>
      <c r="H20" s="11">
        <f>330-294</f>
        <v>36</v>
      </c>
      <c r="J20" s="11">
        <v>264</v>
      </c>
      <c r="K20" s="11">
        <v>254</v>
      </c>
      <c r="AQ20" s="12"/>
    </row>
    <row r="21" spans="2:43">
      <c r="C21" s="11" t="s">
        <v>43</v>
      </c>
      <c r="D21" s="11">
        <v>187</v>
      </c>
      <c r="E21" s="11">
        <f>237-187</f>
        <v>50</v>
      </c>
      <c r="F21" s="11">
        <f>267-237</f>
        <v>30</v>
      </c>
      <c r="G21" s="11">
        <f>294-267</f>
        <v>27</v>
      </c>
      <c r="H21" s="11">
        <f>324-294</f>
        <v>30</v>
      </c>
      <c r="J21" s="11">
        <v>263</v>
      </c>
      <c r="K21" s="11">
        <v>254</v>
      </c>
      <c r="AQ21" s="12"/>
    </row>
    <row r="22" spans="2:43" ht="12.75" customHeight="1">
      <c r="C22" s="11" t="s">
        <v>44</v>
      </c>
      <c r="D22" s="11">
        <v>169</v>
      </c>
      <c r="E22" s="11">
        <f>216-169</f>
        <v>47</v>
      </c>
      <c r="F22" s="11">
        <f>248-216</f>
        <v>32</v>
      </c>
      <c r="G22" s="11">
        <f>276-248</f>
        <v>28</v>
      </c>
      <c r="H22" s="11">
        <f>312-276</f>
        <v>36</v>
      </c>
      <c r="J22" s="11">
        <v>245</v>
      </c>
      <c r="K22" s="11">
        <v>254</v>
      </c>
      <c r="AQ22" s="12"/>
    </row>
    <row r="23" spans="2:43">
      <c r="C23" s="11" t="s">
        <v>45</v>
      </c>
      <c r="D23" s="11">
        <v>179</v>
      </c>
      <c r="E23" s="11">
        <f>218-179</f>
        <v>39</v>
      </c>
      <c r="F23" s="11">
        <f>247-218</f>
        <v>29</v>
      </c>
      <c r="G23" s="11">
        <f>274-247</f>
        <v>27</v>
      </c>
      <c r="H23" s="11">
        <f>311-274</f>
        <v>37</v>
      </c>
      <c r="J23" s="11">
        <v>245</v>
      </c>
      <c r="K23" s="11">
        <v>254</v>
      </c>
      <c r="AQ23" s="12"/>
    </row>
    <row r="24" spans="2:43">
      <c r="AQ24" s="12"/>
    </row>
    <row r="25" spans="2:43">
      <c r="AQ25" s="12"/>
    </row>
    <row r="26" spans="2:43">
      <c r="B26" s="11" t="s">
        <v>46</v>
      </c>
      <c r="C26" s="11" t="s">
        <v>41</v>
      </c>
      <c r="D26" s="11">
        <v>161</v>
      </c>
      <c r="E26" s="11">
        <f>218-161</f>
        <v>57</v>
      </c>
      <c r="F26" s="11">
        <f>248-218</f>
        <v>30</v>
      </c>
      <c r="G26" s="11">
        <f>279-248</f>
        <v>31</v>
      </c>
      <c r="H26" s="11">
        <f>322-279</f>
        <v>43</v>
      </c>
      <c r="J26" s="11">
        <v>246</v>
      </c>
      <c r="K26" s="11">
        <v>245</v>
      </c>
      <c r="AQ26" s="12"/>
    </row>
    <row r="27" spans="2:43" ht="12.75" customHeight="1">
      <c r="C27" s="11" t="s">
        <v>42</v>
      </c>
      <c r="D27" s="11">
        <v>178</v>
      </c>
      <c r="E27" s="11">
        <f>229-178</f>
        <v>51</v>
      </c>
      <c r="F27" s="11">
        <f>255-229</f>
        <v>26</v>
      </c>
      <c r="G27" s="11">
        <f>281-255</f>
        <v>26</v>
      </c>
      <c r="H27" s="11">
        <f>319-281</f>
        <v>38</v>
      </c>
      <c r="J27" s="11">
        <v>253</v>
      </c>
      <c r="K27" s="11">
        <v>245</v>
      </c>
      <c r="AQ27" s="12"/>
    </row>
    <row r="28" spans="2:43">
      <c r="C28" s="11" t="s">
        <v>43</v>
      </c>
      <c r="D28" s="11">
        <v>181</v>
      </c>
      <c r="E28" s="11">
        <f>233-181</f>
        <v>52</v>
      </c>
      <c r="F28" s="11">
        <f>262-233</f>
        <v>29</v>
      </c>
      <c r="G28" s="11">
        <f>287-262</f>
        <v>25</v>
      </c>
      <c r="H28" s="11">
        <f>320-287</f>
        <v>33</v>
      </c>
      <c r="J28" s="11">
        <v>258</v>
      </c>
      <c r="K28" s="11">
        <v>245</v>
      </c>
      <c r="AQ28" s="12"/>
    </row>
    <row r="29" spans="2:43">
      <c r="C29" s="11" t="s">
        <v>44</v>
      </c>
      <c r="D29" s="11">
        <v>160</v>
      </c>
      <c r="E29" s="11">
        <f>211-160</f>
        <v>51</v>
      </c>
      <c r="F29" s="11">
        <f>240-211</f>
        <v>29</v>
      </c>
      <c r="G29" s="11">
        <f>269-240</f>
        <v>29</v>
      </c>
      <c r="H29" s="11">
        <f>304-269</f>
        <v>35</v>
      </c>
      <c r="J29" s="11">
        <v>238</v>
      </c>
      <c r="K29" s="11">
        <v>245</v>
      </c>
      <c r="AQ29" s="12"/>
    </row>
    <row r="30" spans="2:43">
      <c r="C30" s="11" t="s">
        <v>45</v>
      </c>
      <c r="D30" s="11">
        <v>175</v>
      </c>
      <c r="E30" s="11">
        <f>214-175</f>
        <v>39</v>
      </c>
      <c r="F30" s="11">
        <f>238-214</f>
        <v>24</v>
      </c>
      <c r="G30" s="11">
        <f>261-238</f>
        <v>23</v>
      </c>
      <c r="H30" s="11">
        <f>294-261</f>
        <v>33</v>
      </c>
      <c r="J30" s="11">
        <v>237</v>
      </c>
      <c r="K30" s="11">
        <v>245</v>
      </c>
      <c r="AQ30" s="12"/>
    </row>
    <row r="31" spans="2:43" ht="12.75" customHeight="1">
      <c r="AQ31" s="12"/>
    </row>
    <row r="32" spans="2:43">
      <c r="AQ32" s="12"/>
    </row>
    <row r="33" spans="1:43">
      <c r="AQ33" s="12"/>
    </row>
    <row r="34" spans="1:43">
      <c r="AQ34" s="12"/>
    </row>
    <row r="35" spans="1:43" ht="12.75" customHeight="1">
      <c r="AQ35" s="12"/>
    </row>
    <row r="36" spans="1:43">
      <c r="A36" s="22" t="s">
        <v>49</v>
      </c>
      <c r="B36" s="22"/>
      <c r="C36" s="22"/>
      <c r="D36" s="22"/>
      <c r="E36" s="22"/>
      <c r="F36" s="22"/>
      <c r="G36" s="22"/>
      <c r="H36" s="22"/>
      <c r="I36" s="22"/>
      <c r="AQ36" s="12"/>
    </row>
    <row r="37" spans="1:43">
      <c r="AQ37" s="12"/>
    </row>
    <row r="38" spans="1:43">
      <c r="AQ38" s="12"/>
    </row>
    <row r="39" spans="1:43" ht="12.75" customHeight="1">
      <c r="AQ39" s="12"/>
    </row>
    <row r="40" spans="1:43">
      <c r="AQ40" s="12"/>
    </row>
    <row r="41" spans="1:43">
      <c r="AQ41" s="12"/>
    </row>
    <row r="42" spans="1:43">
      <c r="AQ42" s="12"/>
    </row>
    <row r="43" spans="1:43" ht="12.75" customHeight="1">
      <c r="AQ43" s="12"/>
    </row>
    <row r="44" spans="1:43">
      <c r="AQ44" s="12"/>
    </row>
    <row r="45" spans="1:43">
      <c r="AQ45" s="12"/>
    </row>
    <row r="46" spans="1:43">
      <c r="AQ46" s="12"/>
    </row>
    <row r="47" spans="1:43">
      <c r="AQ47" s="12"/>
    </row>
    <row r="48" spans="1:43" ht="12.75" customHeight="1">
      <c r="AQ48" s="12"/>
    </row>
    <row r="49" spans="43:45">
      <c r="AQ49" s="12"/>
    </row>
    <row r="50" spans="43:45">
      <c r="AQ50" s="12"/>
    </row>
    <row r="51" spans="43:45">
      <c r="AQ51" s="12"/>
    </row>
    <row r="52" spans="43:45">
      <c r="AQ52" s="12"/>
    </row>
    <row r="53" spans="43:45" ht="12.75" customHeight="1">
      <c r="AQ53" s="12"/>
    </row>
    <row r="54" spans="43:45">
      <c r="AQ54" s="12"/>
    </row>
    <row r="55" spans="43:45">
      <c r="AQ55" s="12"/>
    </row>
    <row r="56" spans="43:45">
      <c r="AQ56" s="12"/>
    </row>
    <row r="57" spans="43:45">
      <c r="AQ57" s="12"/>
    </row>
    <row r="58" spans="43:45" ht="12.75" customHeight="1">
      <c r="AQ58" s="12"/>
    </row>
    <row r="59" spans="43:45">
      <c r="AS59" s="12"/>
    </row>
    <row r="60" spans="43:45">
      <c r="AS60" s="12"/>
    </row>
    <row r="61" spans="43:45">
      <c r="AS61" s="12"/>
    </row>
    <row r="62" spans="43:45">
      <c r="AS62" s="12"/>
    </row>
    <row r="63" spans="43:45" ht="12.75" customHeight="1">
      <c r="AS63" s="12"/>
    </row>
    <row r="64" spans="43:45">
      <c r="AQ64" s="12"/>
    </row>
    <row r="65" spans="43:43">
      <c r="AQ65" s="12"/>
    </row>
    <row r="66" spans="43:43">
      <c r="AQ66" s="12"/>
    </row>
    <row r="67" spans="43:43">
      <c r="AQ67" s="12"/>
    </row>
    <row r="68" spans="43:43" ht="12.75" customHeight="1">
      <c r="AQ68" s="12"/>
    </row>
    <row r="69" spans="43:43">
      <c r="AQ69" s="12"/>
    </row>
    <row r="70" spans="43:43">
      <c r="AQ70" s="12"/>
    </row>
    <row r="71" spans="43:43">
      <c r="AQ71" s="12"/>
    </row>
    <row r="72" spans="43:43">
      <c r="AQ72" s="12"/>
    </row>
    <row r="73" spans="43:43" ht="12.75" customHeight="1">
      <c r="AQ73" s="12"/>
    </row>
    <row r="74" spans="43:43">
      <c r="AQ74" s="12"/>
    </row>
    <row r="75" spans="43:43">
      <c r="AQ75" s="12"/>
    </row>
    <row r="76" spans="43:43">
      <c r="AQ76" s="12"/>
    </row>
    <row r="77" spans="43:43">
      <c r="AQ77" s="12"/>
    </row>
    <row r="78" spans="43:43" ht="12.75" customHeight="1">
      <c r="AQ78" s="12"/>
    </row>
    <row r="79" spans="43:43">
      <c r="AQ79" s="12"/>
    </row>
    <row r="80" spans="43:43">
      <c r="AQ80" s="12"/>
    </row>
    <row r="81" spans="43:43">
      <c r="AQ81" s="12"/>
    </row>
    <row r="82" spans="43:43">
      <c r="AQ82" s="12"/>
    </row>
    <row r="83" spans="43:43" ht="12.75" customHeight="1">
      <c r="AQ83" s="12"/>
    </row>
    <row r="84" spans="43:43">
      <c r="AQ84" s="12"/>
    </row>
    <row r="85" spans="43:43">
      <c r="AQ85" s="12"/>
    </row>
    <row r="86" spans="43:43">
      <c r="AQ86" s="12"/>
    </row>
    <row r="87" spans="43:43">
      <c r="AQ87" s="12"/>
    </row>
    <row r="88" spans="43:43" ht="12.75" customHeight="1">
      <c r="AQ88" s="12"/>
    </row>
    <row r="89" spans="43:43">
      <c r="AQ89" s="12"/>
    </row>
    <row r="90" spans="43:43">
      <c r="AQ90" s="12"/>
    </row>
    <row r="91" spans="43:43">
      <c r="AQ91" s="12"/>
    </row>
    <row r="92" spans="43:43">
      <c r="AQ92" s="12"/>
    </row>
    <row r="93" spans="43:43" ht="12.75" customHeight="1">
      <c r="AQ93" s="12"/>
    </row>
    <row r="94" spans="43:43">
      <c r="AQ94" s="12"/>
    </row>
    <row r="95" spans="43:43">
      <c r="AQ95" s="12"/>
    </row>
    <row r="96" spans="43:43">
      <c r="AQ96" s="12"/>
    </row>
    <row r="97" spans="43:43">
      <c r="AQ97" s="12"/>
    </row>
    <row r="98" spans="43:43" ht="12.75" customHeight="1">
      <c r="AQ98" s="12"/>
    </row>
    <row r="99" spans="43:43">
      <c r="AQ99" s="12"/>
    </row>
    <row r="100" spans="43:43">
      <c r="AQ100" s="12"/>
    </row>
    <row r="101" spans="43:43">
      <c r="AQ101" s="12"/>
    </row>
    <row r="102" spans="43:43">
      <c r="AQ102" s="12"/>
    </row>
    <row r="103" spans="43:43" ht="12.75" customHeight="1">
      <c r="AQ103" s="12"/>
    </row>
    <row r="104" spans="43:43">
      <c r="AQ104" s="12"/>
    </row>
    <row r="105" spans="43:43">
      <c r="AQ105" s="12"/>
    </row>
    <row r="106" spans="43:43">
      <c r="AQ106" s="12"/>
    </row>
    <row r="107" spans="43:43">
      <c r="AQ107" s="12"/>
    </row>
    <row r="108" spans="43:43" ht="12.75" customHeight="1">
      <c r="AQ108" s="12"/>
    </row>
    <row r="109" spans="43:43">
      <c r="AQ109" s="12"/>
    </row>
    <row r="110" spans="43:43">
      <c r="AQ110" s="12"/>
    </row>
    <row r="111" spans="43:43">
      <c r="AQ111" s="12"/>
    </row>
    <row r="112" spans="43:43">
      <c r="AQ112" s="12"/>
    </row>
    <row r="113" spans="43:43" ht="12.75" customHeight="1">
      <c r="AQ113" s="12"/>
    </row>
    <row r="114" spans="43:43">
      <c r="AQ114" s="12"/>
    </row>
    <row r="115" spans="43:43">
      <c r="AQ115" s="12"/>
    </row>
    <row r="116" spans="43:43" ht="12.75" customHeight="1">
      <c r="AQ116" s="12"/>
    </row>
    <row r="117" spans="43:43">
      <c r="AQ117" s="12"/>
    </row>
    <row r="118" spans="43:43">
      <c r="AQ118" s="12"/>
    </row>
    <row r="119" spans="43:43" ht="12.75" customHeight="1">
      <c r="AQ119" s="12"/>
    </row>
    <row r="120" spans="43:43">
      <c r="AQ120" s="12"/>
    </row>
    <row r="121" spans="43:43">
      <c r="AQ121" s="12"/>
    </row>
    <row r="122" spans="43:43">
      <c r="AQ122" s="12"/>
    </row>
    <row r="123" spans="43:43">
      <c r="AQ123" s="12"/>
    </row>
    <row r="124" spans="43:43" ht="12.75" customHeight="1">
      <c r="AQ124" s="12"/>
    </row>
    <row r="125" spans="43:43">
      <c r="AQ125" s="12"/>
    </row>
    <row r="126" spans="43:43">
      <c r="AQ126" s="12"/>
    </row>
    <row r="127" spans="43:43">
      <c r="AQ127" s="12"/>
    </row>
    <row r="128" spans="43:43">
      <c r="AQ128" s="12"/>
    </row>
    <row r="129" spans="43:43" ht="12.75" customHeight="1">
      <c r="AQ129" s="12"/>
    </row>
    <row r="130" spans="43:43">
      <c r="AQ130" s="12"/>
    </row>
    <row r="131" spans="43:43">
      <c r="AQ131" s="12"/>
    </row>
    <row r="132" spans="43:43">
      <c r="AQ132" s="12"/>
    </row>
    <row r="133" spans="43:43" ht="12.75" customHeight="1">
      <c r="AQ133" s="12"/>
    </row>
    <row r="134" spans="43:43">
      <c r="AQ134" s="12"/>
    </row>
    <row r="135" spans="43:43">
      <c r="AQ135" s="12"/>
    </row>
    <row r="136" spans="43:43">
      <c r="AQ136" s="12"/>
    </row>
    <row r="137" spans="43:43" ht="12.75" customHeight="1">
      <c r="AQ137" s="12"/>
    </row>
    <row r="138" spans="43:43">
      <c r="AQ138" s="12"/>
    </row>
    <row r="139" spans="43:43">
      <c r="AQ139" s="12"/>
    </row>
    <row r="140" spans="43:43">
      <c r="AQ140" s="12"/>
    </row>
    <row r="141" spans="43:43" ht="12.75" customHeight="1">
      <c r="AQ141" s="12"/>
    </row>
    <row r="142" spans="43:43">
      <c r="AQ142" s="12"/>
    </row>
    <row r="143" spans="43:43">
      <c r="AQ143" s="12"/>
    </row>
    <row r="144" spans="43:43">
      <c r="AQ144" s="12"/>
    </row>
    <row r="145" spans="43:43" ht="12.75" customHeight="1">
      <c r="AQ145" s="12"/>
    </row>
    <row r="146" spans="43:43">
      <c r="AQ146" s="12"/>
    </row>
    <row r="147" spans="43:43">
      <c r="AQ147" s="12"/>
    </row>
    <row r="148" spans="43:43">
      <c r="AQ148" s="12"/>
    </row>
    <row r="149" spans="43:43">
      <c r="AQ149" s="12"/>
    </row>
    <row r="150" spans="43:43" ht="12.75" customHeight="1">
      <c r="AQ150" s="12"/>
    </row>
    <row r="151" spans="43:43">
      <c r="AQ151" s="12"/>
    </row>
    <row r="152" spans="43:43">
      <c r="AQ152" s="12"/>
    </row>
    <row r="153" spans="43:43">
      <c r="AQ153" s="12"/>
    </row>
    <row r="154" spans="43:43">
      <c r="AQ154" s="12"/>
    </row>
    <row r="155" spans="43:43" ht="12.75" customHeight="1">
      <c r="AQ155" s="12"/>
    </row>
    <row r="156" spans="43:43">
      <c r="AQ156" s="12"/>
    </row>
    <row r="157" spans="43:43">
      <c r="AQ157" s="12"/>
    </row>
    <row r="158" spans="43:43">
      <c r="AQ158" s="12"/>
    </row>
    <row r="159" spans="43:43" ht="12.75" customHeight="1">
      <c r="AQ159" s="12"/>
    </row>
    <row r="160" spans="43:43">
      <c r="AQ160" s="12"/>
    </row>
    <row r="161" spans="43:43">
      <c r="AQ161" s="12"/>
    </row>
    <row r="162" spans="43:43">
      <c r="AQ162" s="12"/>
    </row>
    <row r="163" spans="43:43" ht="12.75" customHeight="1">
      <c r="AQ163" s="12"/>
    </row>
    <row r="164" spans="43:43">
      <c r="AQ164" s="12"/>
    </row>
    <row r="165" spans="43:43">
      <c r="AQ165" s="12"/>
    </row>
    <row r="166" spans="43:43">
      <c r="AQ166" s="12"/>
    </row>
    <row r="167" spans="43:43">
      <c r="AQ167" s="12"/>
    </row>
    <row r="168" spans="43:43" ht="12.75" customHeight="1">
      <c r="AQ168" s="12"/>
    </row>
    <row r="169" spans="43:43">
      <c r="AQ169" s="12"/>
    </row>
    <row r="170" spans="43:43">
      <c r="AQ170" s="12"/>
    </row>
    <row r="171" spans="43:43">
      <c r="AQ171" s="12"/>
    </row>
    <row r="172" spans="43:43">
      <c r="AQ172" s="12"/>
    </row>
    <row r="173" spans="43:43" ht="12.75" customHeight="1">
      <c r="AQ173" s="12"/>
    </row>
    <row r="174" spans="43:43">
      <c r="AQ174" s="12"/>
    </row>
    <row r="175" spans="43:43">
      <c r="AQ175" s="12"/>
    </row>
    <row r="176" spans="43:43">
      <c r="AQ176" s="12"/>
    </row>
    <row r="177" spans="43:43">
      <c r="AQ177" s="12"/>
    </row>
    <row r="178" spans="43:43" ht="12.75" customHeight="1">
      <c r="AQ178" s="12"/>
    </row>
    <row r="179" spans="43:43">
      <c r="AQ179" s="12"/>
    </row>
    <row r="180" spans="43:43">
      <c r="AQ180" s="12"/>
    </row>
    <row r="181" spans="43:43">
      <c r="AQ181" s="12"/>
    </row>
    <row r="182" spans="43:43">
      <c r="AQ182" s="12"/>
    </row>
    <row r="183" spans="43:43" ht="13.5" customHeight="1">
      <c r="AQ183" s="12"/>
    </row>
    <row r="184" spans="43:43">
      <c r="AQ184" s="12"/>
    </row>
    <row r="185" spans="43:43">
      <c r="AQ185" s="12"/>
    </row>
    <row r="186" spans="43:43">
      <c r="AQ186" s="12"/>
    </row>
    <row r="187" spans="43:43">
      <c r="AQ187" s="12"/>
    </row>
    <row r="188" spans="43:43" ht="13.5" customHeight="1">
      <c r="AQ188" s="12"/>
    </row>
    <row r="189" spans="43:43">
      <c r="AQ189" s="12"/>
    </row>
    <row r="190" spans="43:43">
      <c r="AQ190" s="12"/>
    </row>
    <row r="191" spans="43:43">
      <c r="AQ191" s="12"/>
    </row>
    <row r="192" spans="43:43">
      <c r="AQ192" s="12"/>
    </row>
    <row r="245" ht="24" customHeight="1"/>
    <row r="259" ht="24.75" customHeight="1"/>
  </sheetData>
  <mergeCells count="1">
    <mergeCell ref="A36:I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licenza d'uso</vt:lpstr>
      <vt:lpstr>Graf.1</vt:lpstr>
      <vt:lpstr>Graf.2</vt:lpstr>
      <vt:lpstr>Graf.3</vt:lpstr>
      <vt:lpstr>Dati Graf.4</vt:lpstr>
      <vt:lpstr>Graf.4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Francesco Gabriella</dc:creator>
  <cp:lastModifiedBy>v.cioccolo</cp:lastModifiedBy>
  <dcterms:created xsi:type="dcterms:W3CDTF">2013-10-03T13:11:53Z</dcterms:created>
  <dcterms:modified xsi:type="dcterms:W3CDTF">2013-10-07T13:50:09Z</dcterms:modified>
</cp:coreProperties>
</file>