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18195" windowHeight="11760" firstSheet="1" activeTab="1"/>
  </bookViews>
  <sheets>
    <sheet name="Dati per manager" sheetId="1" r:id="rId1"/>
    <sheet name="Cap.1" sheetId="2" r:id="rId2"/>
  </sheets>
  <externalReferences>
    <externalReference r:id="rId3"/>
  </externalReferences>
  <definedNames>
    <definedName name="IDX" localSheetId="1">Cap.1!#REF!</definedName>
  </definedNames>
  <calcPr calcId="125725"/>
</workbook>
</file>

<file path=xl/calcChain.xml><?xml version="1.0" encoding="utf-8"?>
<calcChain xmlns="http://schemas.openxmlformats.org/spreadsheetml/2006/main">
  <c r="G114" i="1"/>
  <c r="G115"/>
  <c r="G116"/>
  <c r="C125" s="1"/>
  <c r="G117"/>
  <c r="G118"/>
  <c r="G119"/>
  <c r="G113"/>
  <c r="D124" s="1"/>
  <c r="M117"/>
  <c r="C124"/>
  <c r="E124" s="1"/>
  <c r="D97"/>
  <c r="E97"/>
  <c r="C97"/>
  <c r="D96"/>
  <c r="E96"/>
  <c r="C96"/>
  <c r="L86"/>
  <c r="L87"/>
  <c r="L88"/>
  <c r="L89"/>
  <c r="L90"/>
  <c r="L91"/>
  <c r="L85"/>
  <c r="K85"/>
  <c r="M85"/>
  <c r="N85"/>
  <c r="K86"/>
  <c r="M86"/>
  <c r="N86"/>
  <c r="K87"/>
  <c r="M87"/>
  <c r="N87"/>
  <c r="K88"/>
  <c r="M88"/>
  <c r="N88"/>
  <c r="K89"/>
  <c r="M89"/>
  <c r="N89"/>
  <c r="K90"/>
  <c r="M90"/>
  <c r="N90"/>
  <c r="K91"/>
  <c r="M91"/>
  <c r="N91"/>
  <c r="J86"/>
  <c r="J87"/>
  <c r="J88"/>
  <c r="J89"/>
  <c r="J90"/>
  <c r="J91"/>
  <c r="J85"/>
  <c r="D91"/>
  <c r="E91"/>
  <c r="F91"/>
  <c r="C91"/>
  <c r="G86"/>
  <c r="G87"/>
  <c r="G88"/>
  <c r="G89"/>
  <c r="G90"/>
  <c r="G85"/>
  <c r="E86"/>
  <c r="E87"/>
  <c r="E88"/>
  <c r="E89"/>
  <c r="E90"/>
  <c r="E85"/>
  <c r="I66"/>
  <c r="I65"/>
  <c r="D67"/>
  <c r="M65" s="1"/>
  <c r="E67"/>
  <c r="F67"/>
  <c r="O66" s="1"/>
  <c r="G67"/>
  <c r="P65" s="1"/>
  <c r="H67"/>
  <c r="Q65" s="1"/>
  <c r="C67"/>
  <c r="E41"/>
  <c r="J41" s="1"/>
  <c r="E42"/>
  <c r="I42" s="1"/>
  <c r="E43"/>
  <c r="J43" s="1"/>
  <c r="E44"/>
  <c r="I44" s="1"/>
  <c r="E45"/>
  <c r="J45" s="1"/>
  <c r="E46"/>
  <c r="I46" s="1"/>
  <c r="E40"/>
  <c r="E125" l="1"/>
  <c r="N116"/>
  <c r="J116"/>
  <c r="M116"/>
  <c r="K116"/>
  <c r="M119"/>
  <c r="N114"/>
  <c r="J114"/>
  <c r="M114"/>
  <c r="K114"/>
  <c r="N118"/>
  <c r="J118"/>
  <c r="M118"/>
  <c r="K118"/>
  <c r="K119"/>
  <c r="J113"/>
  <c r="N113"/>
  <c r="J115"/>
  <c r="N115"/>
  <c r="J117"/>
  <c r="N117"/>
  <c r="D125"/>
  <c r="K113"/>
  <c r="M113"/>
  <c r="K115"/>
  <c r="M115"/>
  <c r="K117"/>
  <c r="G91"/>
  <c r="O67"/>
  <c r="Q66"/>
  <c r="M66"/>
  <c r="O65"/>
  <c r="C74"/>
  <c r="D75"/>
  <c r="Q67"/>
  <c r="M67"/>
  <c r="L65"/>
  <c r="L67"/>
  <c r="C75"/>
  <c r="D73"/>
  <c r="D74"/>
  <c r="I67"/>
  <c r="R67" s="1"/>
  <c r="L66"/>
  <c r="P67"/>
  <c r="N67"/>
  <c r="R66"/>
  <c r="P66"/>
  <c r="N66"/>
  <c r="N65"/>
  <c r="C73"/>
  <c r="N40"/>
  <c r="J46"/>
  <c r="H44"/>
  <c r="N41"/>
  <c r="H46"/>
  <c r="H42"/>
  <c r="I45"/>
  <c r="I43"/>
  <c r="I41"/>
  <c r="I40"/>
  <c r="O40"/>
  <c r="M41"/>
  <c r="O41"/>
  <c r="H40"/>
  <c r="H45"/>
  <c r="H43"/>
  <c r="H41"/>
  <c r="J44"/>
  <c r="J42"/>
  <c r="J40"/>
  <c r="M40"/>
  <c r="K10" i="2"/>
  <c r="K11"/>
  <c r="K12"/>
  <c r="K13"/>
  <c r="K14"/>
  <c r="K15"/>
  <c r="K9"/>
  <c r="I9" i="1"/>
  <c r="I10"/>
  <c r="I11"/>
  <c r="I12"/>
  <c r="I13"/>
  <c r="I14"/>
  <c r="I8"/>
  <c r="D15"/>
  <c r="D23" s="1"/>
  <c r="E15"/>
  <c r="E23" s="1"/>
  <c r="F15"/>
  <c r="F23" s="1"/>
  <c r="G15"/>
  <c r="G23" s="1"/>
  <c r="H15"/>
  <c r="H23" s="1"/>
  <c r="C15"/>
  <c r="C24" s="1"/>
  <c r="D16" i="2"/>
  <c r="E16"/>
  <c r="F16"/>
  <c r="G16"/>
  <c r="H16"/>
  <c r="I16"/>
  <c r="J16"/>
  <c r="C16"/>
  <c r="N119" i="1" l="1"/>
  <c r="J119"/>
  <c r="L119" s="1"/>
  <c r="L117"/>
  <c r="L115"/>
  <c r="L113"/>
  <c r="L118"/>
  <c r="L116"/>
  <c r="L114"/>
  <c r="R65"/>
  <c r="C27"/>
  <c r="G29"/>
  <c r="C23"/>
  <c r="G30"/>
  <c r="G28"/>
  <c r="C29"/>
  <c r="C25"/>
  <c r="E30"/>
  <c r="E29"/>
  <c r="E28"/>
  <c r="C30"/>
  <c r="C28"/>
  <c r="C26"/>
  <c r="H30"/>
  <c r="F30"/>
  <c r="D30"/>
  <c r="H29"/>
  <c r="F29"/>
  <c r="D29"/>
  <c r="H28"/>
  <c r="F28"/>
  <c r="D28"/>
  <c r="H27"/>
  <c r="F27"/>
  <c r="D27"/>
  <c r="H26"/>
  <c r="F26"/>
  <c r="D26"/>
  <c r="H25"/>
  <c r="F25"/>
  <c r="D25"/>
  <c r="H24"/>
  <c r="F24"/>
  <c r="D24"/>
  <c r="G27"/>
  <c r="E27"/>
  <c r="G26"/>
  <c r="E26"/>
  <c r="G25"/>
  <c r="E25"/>
  <c r="G24"/>
  <c r="E24"/>
  <c r="K16" i="2"/>
  <c r="I15" i="1"/>
  <c r="I27" s="1"/>
  <c r="I23" l="1"/>
  <c r="I24"/>
  <c r="I26"/>
  <c r="I28"/>
  <c r="I30"/>
  <c r="I25"/>
  <c r="I29"/>
</calcChain>
</file>

<file path=xl/sharedStrings.xml><?xml version="1.0" encoding="utf-8"?>
<sst xmlns="http://schemas.openxmlformats.org/spreadsheetml/2006/main" count="243" uniqueCount="74">
  <si>
    <t>Dirigente</t>
  </si>
  <si>
    <t>Quadro</t>
  </si>
  <si>
    <t>Impiegato</t>
  </si>
  <si>
    <t>Operaio</t>
  </si>
  <si>
    <t>Apprendista</t>
  </si>
  <si>
    <t>Lavoratore a domicilio</t>
  </si>
  <si>
    <t>Si, più attività</t>
  </si>
  <si>
    <t>No</t>
  </si>
  <si>
    <t>Un lavoro alle dipendenze</t>
  </si>
  <si>
    <t>Collaborazione coord. e cont.</t>
  </si>
  <si>
    <t>Prestazione d’opera occasionale</t>
  </si>
  <si>
    <t>Imprenditore</t>
  </si>
  <si>
    <t>Libero professionista</t>
  </si>
  <si>
    <t>Lavoratore in proprio</t>
  </si>
  <si>
    <t xml:space="preserve">Coadiuvante </t>
  </si>
  <si>
    <t>Socio di cooperativa</t>
  </si>
  <si>
    <t>Total</t>
  </si>
  <si>
    <t>15-24 anni</t>
  </si>
  <si>
    <t xml:space="preserve"> 25-34 anni</t>
  </si>
  <si>
    <t>35-44 anni</t>
  </si>
  <si>
    <t>45-54 anni</t>
  </si>
  <si>
    <t>55-64 anni</t>
  </si>
  <si>
    <t>64-74 anni</t>
  </si>
  <si>
    <t>Otre 74 anni</t>
  </si>
  <si>
    <t>Totale</t>
  </si>
  <si>
    <t>Tipologia di lavoro</t>
  </si>
  <si>
    <t>Medie Forze lavoro 2011</t>
  </si>
  <si>
    <t>Si</t>
  </si>
  <si>
    <t>Età  per posizione professionale dei dipendenti</t>
  </si>
  <si>
    <t>Età  per posizione professionale dei dipendenti (Valori %)</t>
  </si>
  <si>
    <t>Si, una sola vota</t>
  </si>
  <si>
    <t>Per motivi professionali</t>
  </si>
  <si>
    <t>Per avere la dimensione di partecipazione alla formazione e/o istruzione o solo formazione dei vari segmenti della popolazione (15-74 e 25-64) guardare il foglio Dati per Paola)</t>
  </si>
  <si>
    <t>Le statistiche riguardano sia le 4 settimane precendeti le interviste che i 12 mesi</t>
  </si>
  <si>
    <t>Posizione professionale e responsabilià autopercepita di coordinare un lavoro svolto da altri</t>
  </si>
  <si>
    <t>Altri profili  dipendenti</t>
  </si>
  <si>
    <t>Dirigenti e Quadri</t>
  </si>
  <si>
    <t>Posizione professionale e motivazione della formazione</t>
  </si>
  <si>
    <t>Per motivi personali</t>
  </si>
  <si>
    <t>Al netto dei non sa</t>
  </si>
  <si>
    <t>Popolazione che ha partecipato ad attività di formazione nelle 4 settimane precedenti l'intervista</t>
  </si>
  <si>
    <t>SI (totale)</t>
  </si>
  <si>
    <t>Popolazione che ha partecipato ad attività di formazione nelle 4 settimane precedenti l'intervista per posizione professionale</t>
  </si>
  <si>
    <t>Popolazione che ha partecipato ad attività di formazione negli ultimi 12 mesi precedenti l'intervista</t>
  </si>
  <si>
    <t>Popolazione che ha partecipato ad attività di formazione negli ultimi 12 mesi precedenti l'intervista per posizione professionale</t>
  </si>
  <si>
    <t>2008</t>
  </si>
  <si>
    <t>2009</t>
  </si>
  <si>
    <t>2010</t>
  </si>
  <si>
    <t>2011</t>
  </si>
  <si>
    <t>European Union (27 countries)</t>
  </si>
  <si>
    <t>Denmark</t>
  </si>
  <si>
    <t>Greece</t>
  </si>
  <si>
    <t>Spain</t>
  </si>
  <si>
    <t>France</t>
  </si>
  <si>
    <t>Italy</t>
  </si>
  <si>
    <t>Netherlands</t>
  </si>
  <si>
    <t>Poland</t>
  </si>
  <si>
    <t>Sweden</t>
  </si>
  <si>
    <t>United Kingdom</t>
  </si>
  <si>
    <t>Turkey</t>
  </si>
  <si>
    <t>2007</t>
  </si>
  <si>
    <t>Czech Republic</t>
  </si>
  <si>
    <t>European Community (12 countries)</t>
  </si>
  <si>
    <t>Germany</t>
  </si>
  <si>
    <t>Incidenza degli under 25 anni</t>
  </si>
  <si>
    <t>Incidenza degli over 50</t>
  </si>
  <si>
    <t>Settore Informativo e comuncazione</t>
  </si>
  <si>
    <t>Attività professionali, scientifiche e tecniche</t>
  </si>
  <si>
    <t>Fonte: elaborazione Isfol su dati Istat (Forze lavoro Media 2011)</t>
  </si>
  <si>
    <t>Tabella 1 Età per tipologia di lavoro svolto (valori assoluti)</t>
  </si>
  <si>
    <t>Fonte: elaborazione Isfol su dati Eurostat</t>
  </si>
  <si>
    <t>Tabella 4 Incidenza dei libero professionisti nei settori con utilizzo di elevata conoscenza e tecnologia e know how professionale</t>
  </si>
  <si>
    <t>Tabella 2 Rapporto degli indipendenti sugli occupati in alcuni Paesi europei (2007-2011)</t>
  </si>
  <si>
    <t>Tabella 3 Incidenze dei lavoratori independenti under 25 e over 50 in alcuni Paesi europei (val. %)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</si>
</sst>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i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4" fillId="0" borderId="0" xfId="0" applyFont="1"/>
    <xf numFmtId="0" fontId="1" fillId="0" borderId="0" xfId="0" applyFont="1"/>
    <xf numFmtId="3" fontId="0" fillId="0" borderId="0" xfId="0" applyNumberFormat="1"/>
    <xf numFmtId="0" fontId="0" fillId="0" borderId="0" xfId="0" applyFill="1"/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4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8" fillId="0" borderId="9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15" fillId="0" borderId="0" xfId="0" applyFont="1"/>
    <xf numFmtId="0" fontId="16" fillId="0" borderId="0" xfId="0" applyFont="1" applyFill="1"/>
    <xf numFmtId="0" fontId="7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3" borderId="0" xfId="0" applyFont="1" applyFill="1" applyBorder="1"/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stacked"/>
        <c:ser>
          <c:idx val="0"/>
          <c:order val="0"/>
          <c:tx>
            <c:strRef>
              <c:f>'Dati per manager'!$M$39</c:f>
              <c:strCache>
                <c:ptCount val="1"/>
                <c:pt idx="0">
                  <c:v>Si</c:v>
                </c:pt>
              </c:strCache>
            </c:strRef>
          </c:tx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elete val="1"/>
          </c:dLbls>
          <c:cat>
            <c:strRef>
              <c:f>'Dati per manager'!$L$40:$L$42</c:f>
              <c:strCache>
                <c:ptCount val="3"/>
                <c:pt idx="0">
                  <c:v>Dirigenti e Quadri</c:v>
                </c:pt>
                <c:pt idx="1">
                  <c:v>Altri profili  dipendenti</c:v>
                </c:pt>
                <c:pt idx="2">
                  <c:v>Totale</c:v>
                </c:pt>
              </c:strCache>
            </c:strRef>
          </c:cat>
          <c:val>
            <c:numRef>
              <c:f>'Dati per manager'!$M$40:$M$42</c:f>
              <c:numCache>
                <c:formatCode>#,##0.00</c:formatCode>
                <c:ptCount val="3"/>
                <c:pt idx="0">
                  <c:v>68.525761721318574</c:v>
                </c:pt>
                <c:pt idx="1">
                  <c:v>16.652994220854183</c:v>
                </c:pt>
                <c:pt idx="2">
                  <c:v>21.356251005950693</c:v>
                </c:pt>
              </c:numCache>
            </c:numRef>
          </c:val>
        </c:ser>
        <c:ser>
          <c:idx val="1"/>
          <c:order val="1"/>
          <c:tx>
            <c:strRef>
              <c:f>'Dati per manager'!$N$39</c:f>
              <c:strCache>
                <c:ptCount val="1"/>
                <c:pt idx="0">
                  <c:v>No</c:v>
                </c:pt>
              </c:strCache>
            </c:strRef>
          </c:tx>
          <c:dLbls>
            <c:showVal val="1"/>
          </c:dLbls>
          <c:cat>
            <c:strRef>
              <c:f>'Dati per manager'!$L$40:$L$42</c:f>
              <c:strCache>
                <c:ptCount val="3"/>
                <c:pt idx="0">
                  <c:v>Dirigenti e Quadri</c:v>
                </c:pt>
                <c:pt idx="1">
                  <c:v>Altri profili  dipendenti</c:v>
                </c:pt>
                <c:pt idx="2">
                  <c:v>Totale</c:v>
                </c:pt>
              </c:strCache>
            </c:strRef>
          </c:cat>
          <c:val>
            <c:numRef>
              <c:f>'Dati per manager'!$N$40:$N$42</c:f>
              <c:numCache>
                <c:formatCode>#,##0.00</c:formatCode>
                <c:ptCount val="3"/>
                <c:pt idx="0">
                  <c:v>31.474238278681426</c:v>
                </c:pt>
                <c:pt idx="1">
                  <c:v>83.347005779145817</c:v>
                </c:pt>
                <c:pt idx="2">
                  <c:v>78.643748994049318</c:v>
                </c:pt>
              </c:numCache>
            </c:numRef>
          </c:val>
        </c:ser>
        <c:overlap val="100"/>
        <c:axId val="99361536"/>
        <c:axId val="99363072"/>
      </c:barChart>
      <c:catAx>
        <c:axId val="99361536"/>
        <c:scaling>
          <c:orientation val="minMax"/>
        </c:scaling>
        <c:axPos val="b"/>
        <c:tickLblPos val="nextTo"/>
        <c:crossAx val="99363072"/>
        <c:crosses val="autoZero"/>
        <c:auto val="1"/>
        <c:lblAlgn val="ctr"/>
        <c:lblOffset val="100"/>
      </c:catAx>
      <c:valAx>
        <c:axId val="99363072"/>
        <c:scaling>
          <c:orientation val="minMax"/>
          <c:max val="100"/>
        </c:scaling>
        <c:delete val="1"/>
        <c:axPos val="l"/>
        <c:majorGridlines/>
        <c:numFmt formatCode="#,##0.00" sourceLinked="1"/>
        <c:tickLblPos val="none"/>
        <c:crossAx val="99361536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stacked"/>
        <c:ser>
          <c:idx val="0"/>
          <c:order val="0"/>
          <c:tx>
            <c:strRef>
              <c:f>'Dati per manager'!$B$73</c:f>
              <c:strCache>
                <c:ptCount val="1"/>
                <c:pt idx="0">
                  <c:v>Per motivi professionali</c:v>
                </c:pt>
              </c:strCache>
            </c:strRef>
          </c:tx>
          <c:dLbls>
            <c:showVal val="1"/>
          </c:dLbls>
          <c:cat>
            <c:strRef>
              <c:f>'Dati per manager'!$C$72:$D$72</c:f>
              <c:strCache>
                <c:ptCount val="2"/>
                <c:pt idx="0">
                  <c:v>Dirigenti e Quadri</c:v>
                </c:pt>
                <c:pt idx="1">
                  <c:v>Altri profili  dipendenti</c:v>
                </c:pt>
              </c:strCache>
            </c:strRef>
          </c:cat>
          <c:val>
            <c:numRef>
              <c:f>'Dati per manager'!$C$73:$D$73</c:f>
              <c:numCache>
                <c:formatCode>#,##0.00</c:formatCode>
                <c:ptCount val="2"/>
                <c:pt idx="0">
                  <c:v>86.006251052759637</c:v>
                </c:pt>
                <c:pt idx="1">
                  <c:v>69.451795448851101</c:v>
                </c:pt>
              </c:numCache>
            </c:numRef>
          </c:val>
        </c:ser>
        <c:ser>
          <c:idx val="1"/>
          <c:order val="1"/>
          <c:tx>
            <c:strRef>
              <c:f>'Dati per manager'!$B$74</c:f>
              <c:strCache>
                <c:ptCount val="1"/>
                <c:pt idx="0">
                  <c:v>Per motivi personali</c:v>
                </c:pt>
              </c:strCache>
            </c:strRef>
          </c:tx>
          <c:dLbls>
            <c:dLbl>
              <c:idx val="0"/>
              <c:showVal val="1"/>
            </c:dLbl>
            <c:dLbl>
              <c:idx val="1"/>
              <c:showVal val="1"/>
            </c:dLbl>
            <c:delete val="1"/>
          </c:dLbls>
          <c:cat>
            <c:strRef>
              <c:f>'Dati per manager'!$C$72:$D$72</c:f>
              <c:strCache>
                <c:ptCount val="2"/>
                <c:pt idx="0">
                  <c:v>Dirigenti e Quadri</c:v>
                </c:pt>
                <c:pt idx="1">
                  <c:v>Altri profili  dipendenti</c:v>
                </c:pt>
              </c:strCache>
            </c:strRef>
          </c:cat>
          <c:val>
            <c:numRef>
              <c:f>'Dati per manager'!$C$74:$D$74</c:f>
              <c:numCache>
                <c:formatCode>#,##0.00</c:formatCode>
                <c:ptCount val="2"/>
                <c:pt idx="0">
                  <c:v>13.993748947240366</c:v>
                </c:pt>
                <c:pt idx="1">
                  <c:v>30.548204551148906</c:v>
                </c:pt>
              </c:numCache>
            </c:numRef>
          </c:val>
        </c:ser>
        <c:overlap val="100"/>
        <c:axId val="99388416"/>
        <c:axId val="99410688"/>
      </c:barChart>
      <c:catAx>
        <c:axId val="99388416"/>
        <c:scaling>
          <c:orientation val="minMax"/>
        </c:scaling>
        <c:axPos val="b"/>
        <c:tickLblPos val="nextTo"/>
        <c:crossAx val="99410688"/>
        <c:crosses val="autoZero"/>
        <c:auto val="1"/>
        <c:lblAlgn val="ctr"/>
        <c:lblOffset val="100"/>
      </c:catAx>
      <c:valAx>
        <c:axId val="99410688"/>
        <c:scaling>
          <c:orientation val="minMax"/>
          <c:max val="100"/>
        </c:scaling>
        <c:delete val="1"/>
        <c:axPos val="l"/>
        <c:majorGridlines/>
        <c:numFmt formatCode="#,##0.00" sourceLinked="1"/>
        <c:tickLblPos val="none"/>
        <c:crossAx val="9938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927259092613422"/>
          <c:y val="6.1429604318328196E-2"/>
          <c:w val="0.29129949399599908"/>
          <c:h val="0.17070866141732308"/>
        </c:manualLayout>
      </c:layout>
    </c:legend>
    <c:plotVisOnly val="1"/>
    <c:dispBlanksAs val="gap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stacked"/>
        <c:ser>
          <c:idx val="0"/>
          <c:order val="0"/>
          <c:tx>
            <c:strRef>
              <c:f>'Dati per manager'!$C$95</c:f>
              <c:strCache>
                <c:ptCount val="1"/>
                <c:pt idx="0">
                  <c:v>SI (totale)</c:v>
                </c:pt>
              </c:strCache>
            </c:strRef>
          </c:tx>
          <c:dLbls>
            <c:showVal val="1"/>
          </c:dLbls>
          <c:cat>
            <c:strRef>
              <c:f>'Dati per manager'!$B$96:$B$97</c:f>
              <c:strCache>
                <c:ptCount val="2"/>
                <c:pt idx="0">
                  <c:v>Dirigenti e Quadri</c:v>
                </c:pt>
                <c:pt idx="1">
                  <c:v>Altri profili  dipendenti</c:v>
                </c:pt>
              </c:strCache>
            </c:strRef>
          </c:cat>
          <c:val>
            <c:numRef>
              <c:f>'Dati per manager'!$C$96:$C$97</c:f>
              <c:numCache>
                <c:formatCode>#,##0.00</c:formatCode>
                <c:ptCount val="2"/>
                <c:pt idx="0">
                  <c:v>10.345642151651923</c:v>
                </c:pt>
                <c:pt idx="1">
                  <c:v>3.5148588033863648</c:v>
                </c:pt>
              </c:numCache>
            </c:numRef>
          </c:val>
        </c:ser>
        <c:ser>
          <c:idx val="1"/>
          <c:order val="1"/>
          <c:tx>
            <c:strRef>
              <c:f>'Dati per manager'!$D$95</c:f>
              <c:strCache>
                <c:ptCount val="1"/>
                <c:pt idx="0">
                  <c:v>No</c:v>
                </c:pt>
              </c:strCache>
            </c:strRef>
          </c:tx>
          <c:dLbls>
            <c:showVal val="1"/>
          </c:dLbls>
          <c:cat>
            <c:strRef>
              <c:f>'Dati per manager'!$B$96:$B$97</c:f>
              <c:strCache>
                <c:ptCount val="2"/>
                <c:pt idx="0">
                  <c:v>Dirigenti e Quadri</c:v>
                </c:pt>
                <c:pt idx="1">
                  <c:v>Altri profili  dipendenti</c:v>
                </c:pt>
              </c:strCache>
            </c:strRef>
          </c:cat>
          <c:val>
            <c:numRef>
              <c:f>'Dati per manager'!$D$96:$D$97</c:f>
              <c:numCache>
                <c:formatCode>#,##0.00</c:formatCode>
                <c:ptCount val="2"/>
                <c:pt idx="0">
                  <c:v>89.65435784834807</c:v>
                </c:pt>
                <c:pt idx="1">
                  <c:v>96.48514119661364</c:v>
                </c:pt>
              </c:numCache>
            </c:numRef>
          </c:val>
        </c:ser>
        <c:overlap val="100"/>
        <c:axId val="99980800"/>
        <c:axId val="99982336"/>
      </c:barChart>
      <c:catAx>
        <c:axId val="99980800"/>
        <c:scaling>
          <c:orientation val="minMax"/>
        </c:scaling>
        <c:axPos val="b"/>
        <c:tickLblPos val="nextTo"/>
        <c:crossAx val="99982336"/>
        <c:crosses val="autoZero"/>
        <c:auto val="1"/>
        <c:lblAlgn val="ctr"/>
        <c:lblOffset val="100"/>
      </c:catAx>
      <c:valAx>
        <c:axId val="99982336"/>
        <c:scaling>
          <c:orientation val="minMax"/>
          <c:max val="100"/>
        </c:scaling>
        <c:delete val="1"/>
        <c:axPos val="l"/>
        <c:majorGridlines/>
        <c:numFmt formatCode="#,##0.00" sourceLinked="1"/>
        <c:tickLblPos val="none"/>
        <c:crossAx val="99980800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7.490946303192253E-2"/>
          <c:y val="7.4548702245552642E-2"/>
          <c:w val="0.77647441181765631"/>
          <c:h val="0.8326195683872849"/>
        </c:manualLayout>
      </c:layout>
      <c:barChart>
        <c:barDir val="col"/>
        <c:grouping val="stacked"/>
        <c:ser>
          <c:idx val="0"/>
          <c:order val="0"/>
          <c:tx>
            <c:strRef>
              <c:f>'Dati per manager'!$C$123</c:f>
              <c:strCache>
                <c:ptCount val="1"/>
                <c:pt idx="0">
                  <c:v>SI (totale)</c:v>
                </c:pt>
              </c:strCache>
            </c:strRef>
          </c:tx>
          <c:dLbls>
            <c:showVal val="1"/>
          </c:dLbls>
          <c:cat>
            <c:strRef>
              <c:f>'Dati per manager'!$B$124:$B$125</c:f>
              <c:strCache>
                <c:ptCount val="2"/>
                <c:pt idx="0">
                  <c:v>Dirigenti e Quadri</c:v>
                </c:pt>
                <c:pt idx="1">
                  <c:v>Altri profili  dipendenti</c:v>
                </c:pt>
              </c:strCache>
            </c:strRef>
          </c:cat>
          <c:val>
            <c:numRef>
              <c:f>'Dati per manager'!$C$124:$C$125</c:f>
              <c:numCache>
                <c:formatCode>#,##0.00</c:formatCode>
                <c:ptCount val="2"/>
                <c:pt idx="0">
                  <c:v>25.963752849845605</c:v>
                </c:pt>
                <c:pt idx="1">
                  <c:v>9.8753312093947532</c:v>
                </c:pt>
              </c:numCache>
            </c:numRef>
          </c:val>
        </c:ser>
        <c:ser>
          <c:idx val="1"/>
          <c:order val="1"/>
          <c:tx>
            <c:strRef>
              <c:f>'Dati per manager'!$D$123</c:f>
              <c:strCache>
                <c:ptCount val="1"/>
                <c:pt idx="0">
                  <c:v>No</c:v>
                </c:pt>
              </c:strCache>
            </c:strRef>
          </c:tx>
          <c:dLbls>
            <c:showVal val="1"/>
          </c:dLbls>
          <c:cat>
            <c:strRef>
              <c:f>'Dati per manager'!$B$124:$B$125</c:f>
              <c:strCache>
                <c:ptCount val="2"/>
                <c:pt idx="0">
                  <c:v>Dirigenti e Quadri</c:v>
                </c:pt>
                <c:pt idx="1">
                  <c:v>Altri profili  dipendenti</c:v>
                </c:pt>
              </c:strCache>
            </c:strRef>
          </c:cat>
          <c:val>
            <c:numRef>
              <c:f>'Dati per manager'!$D$124:$D$125</c:f>
              <c:numCache>
                <c:formatCode>#,##0.00</c:formatCode>
                <c:ptCount val="2"/>
                <c:pt idx="0">
                  <c:v>74.036247150154395</c:v>
                </c:pt>
                <c:pt idx="1">
                  <c:v>90.124668790605241</c:v>
                </c:pt>
              </c:numCache>
            </c:numRef>
          </c:val>
        </c:ser>
        <c:overlap val="100"/>
        <c:axId val="100081664"/>
        <c:axId val="100083200"/>
      </c:barChart>
      <c:catAx>
        <c:axId val="100081664"/>
        <c:scaling>
          <c:orientation val="minMax"/>
        </c:scaling>
        <c:axPos val="b"/>
        <c:tickLblPos val="nextTo"/>
        <c:crossAx val="100083200"/>
        <c:crosses val="autoZero"/>
        <c:auto val="1"/>
        <c:lblAlgn val="ctr"/>
        <c:lblOffset val="100"/>
      </c:catAx>
      <c:valAx>
        <c:axId val="100083200"/>
        <c:scaling>
          <c:orientation val="minMax"/>
          <c:max val="100"/>
        </c:scaling>
        <c:delete val="1"/>
        <c:axPos val="l"/>
        <c:majorGridlines/>
        <c:numFmt formatCode="#,##0.00" sourceLinked="1"/>
        <c:tickLblPos val="none"/>
        <c:crossAx val="100081664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9.9245956828495865E-2"/>
          <c:y val="0.16928989139515457"/>
          <c:w val="0.855490987603158"/>
          <c:h val="0.66770285293285714"/>
        </c:manualLayout>
      </c:layout>
      <c:lineChart>
        <c:grouping val="standard"/>
        <c:ser>
          <c:idx val="0"/>
          <c:order val="0"/>
          <c:tx>
            <c:strRef>
              <c:f>[1]Data!$A$131</c:f>
              <c:strCache>
                <c:ptCount val="1"/>
                <c:pt idx="0">
                  <c:v>Andamento lavoratori dipendenti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2.0066886109097494E-2"/>
                  <c:y val="-2.2018344382317055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1.2232413545731697E-2"/>
                </c:manualLayout>
              </c:layout>
              <c:showVal val="1"/>
            </c:dLbl>
            <c:dLbl>
              <c:idx val="3"/>
              <c:layout>
                <c:manualLayout>
                  <c:x val="-2.6755848145463338E-2"/>
                  <c:y val="-3.6697240637195094E-2"/>
                </c:manualLayout>
              </c:layout>
              <c:showVal val="1"/>
            </c:dLbl>
            <c:numFmt formatCode="#,##0.0" sourceLinked="0"/>
            <c:showVal val="1"/>
          </c:dLbls>
          <c:cat>
            <c:strRef>
              <c:f>[1]Data!$B$130:$F$130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[1]Data!$B$131:$F$131</c:f>
              <c:numCache>
                <c:formatCode>General</c:formatCode>
                <c:ptCount val="5"/>
                <c:pt idx="0">
                  <c:v>100</c:v>
                </c:pt>
                <c:pt idx="1">
                  <c:v>101.564912280702</c:v>
                </c:pt>
                <c:pt idx="2">
                  <c:v>100.60701754385966</c:v>
                </c:pt>
                <c:pt idx="3">
                  <c:v>99.643859649122803</c:v>
                </c:pt>
                <c:pt idx="4">
                  <c:v>100.38596491228071</c:v>
                </c:pt>
              </c:numCache>
            </c:numRef>
          </c:val>
        </c:ser>
        <c:ser>
          <c:idx val="1"/>
          <c:order val="1"/>
          <c:tx>
            <c:strRef>
              <c:f>[1]Data!$A$132</c:f>
              <c:strCache>
                <c:ptCount val="1"/>
                <c:pt idx="0">
                  <c:v>Andamento lavoratori indipendenti</c:v>
                </c:pt>
              </c:strCache>
            </c:strRef>
          </c:tx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0"/>
                      <a:t>100,0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2.6755848145463338E-2"/>
                  <c:y val="-2.4464827091463397E-2"/>
                </c:manualLayout>
              </c:layout>
              <c:showVal val="1"/>
            </c:dLbl>
            <c:dLbl>
              <c:idx val="3"/>
              <c:layout>
                <c:manualLayout>
                  <c:x val="-3.1215156169707221E-2"/>
                  <c:y val="2.2018344382317055E-2"/>
                </c:manualLayout>
              </c:layout>
              <c:showVal val="1"/>
            </c:dLbl>
            <c:numFmt formatCode="#,##0.0" sourceLinked="0"/>
            <c:txPr>
              <a:bodyPr/>
              <a:lstStyle/>
              <a:p>
                <a:pPr>
                  <a:defRPr b="0"/>
                </a:pPr>
                <a:endParaRPr lang="it-IT"/>
              </a:p>
            </c:txPr>
            <c:showVal val="1"/>
          </c:dLbls>
          <c:cat>
            <c:strRef>
              <c:f>[1]Data!$B$130:$F$130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[1]Data!$B$132:$F$132</c:f>
              <c:numCache>
                <c:formatCode>General</c:formatCode>
                <c:ptCount val="5"/>
                <c:pt idx="0">
                  <c:v>100</c:v>
                </c:pt>
                <c:pt idx="1">
                  <c:v>98.202290209181726</c:v>
                </c:pt>
                <c:pt idx="2">
                  <c:v>94.780898680867367</c:v>
                </c:pt>
                <c:pt idx="3">
                  <c:v>94.974069820054979</c:v>
                </c:pt>
                <c:pt idx="4">
                  <c:v>94.265775643033649</c:v>
                </c:pt>
              </c:numCache>
            </c:numRef>
          </c:val>
        </c:ser>
        <c:marker val="1"/>
        <c:axId val="100207232"/>
        <c:axId val="100246272"/>
      </c:lineChart>
      <c:catAx>
        <c:axId val="100207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Andamento a confronto tra numero di lavoratori dipendenti e indipendenti in Italia dal 2007 al 2011</a:t>
                </a:r>
              </a:p>
            </c:rich>
          </c:tx>
          <c:layout>
            <c:manualLayout>
              <c:xMode val="edge"/>
              <c:yMode val="edge"/>
              <c:x val="0.16807027776498695"/>
              <c:y val="3.7098957224941484E-2"/>
            </c:manualLayout>
          </c:layout>
        </c:title>
        <c:numFmt formatCode="General" sourceLinked="1"/>
        <c:tickLblPos val="nextTo"/>
        <c:crossAx val="100246272"/>
        <c:crosses val="autoZero"/>
        <c:auto val="1"/>
        <c:lblAlgn val="ctr"/>
        <c:lblOffset val="100"/>
      </c:catAx>
      <c:valAx>
        <c:axId val="100246272"/>
        <c:scaling>
          <c:orientation val="minMax"/>
        </c:scaling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crossAx val="100207232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44</xdr:row>
      <xdr:rowOff>90487</xdr:rowOff>
    </xdr:from>
    <xdr:to>
      <xdr:col>18</xdr:col>
      <xdr:colOff>104775</xdr:colOff>
      <xdr:row>57</xdr:row>
      <xdr:rowOff>185737</xdr:rowOff>
    </xdr:to>
    <xdr:graphicFrame macro="">
      <xdr:nvGraphicFramePr>
        <xdr:cNvPr id="16" name="Gra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66675</xdr:colOff>
      <xdr:row>69</xdr:row>
      <xdr:rowOff>128587</xdr:rowOff>
    </xdr:from>
    <xdr:to>
      <xdr:col>12</xdr:col>
      <xdr:colOff>95250</xdr:colOff>
      <xdr:row>78</xdr:row>
      <xdr:rowOff>61912</xdr:rowOff>
    </xdr:to>
    <xdr:graphicFrame macro="">
      <xdr:nvGraphicFramePr>
        <xdr:cNvPr id="17" name="Gra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228600</xdr:colOff>
      <xdr:row>93</xdr:row>
      <xdr:rowOff>147637</xdr:rowOff>
    </xdr:from>
    <xdr:to>
      <xdr:col>13</xdr:col>
      <xdr:colOff>114300</xdr:colOff>
      <xdr:row>105</xdr:row>
      <xdr:rowOff>90487</xdr:rowOff>
    </xdr:to>
    <xdr:graphicFrame macro="">
      <xdr:nvGraphicFramePr>
        <xdr:cNvPr id="18" name="Gra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523875</xdr:colOff>
      <xdr:row>122</xdr:row>
      <xdr:rowOff>9525</xdr:rowOff>
    </xdr:from>
    <xdr:to>
      <xdr:col>13</xdr:col>
      <xdr:colOff>333375</xdr:colOff>
      <xdr:row>134</xdr:row>
      <xdr:rowOff>61912</xdr:rowOff>
    </xdr:to>
    <xdr:graphicFrame macro="">
      <xdr:nvGraphicFramePr>
        <xdr:cNvPr id="19" name="Gra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17</xdr:row>
      <xdr:rowOff>152399</xdr:rowOff>
    </xdr:from>
    <xdr:to>
      <xdr:col>8</xdr:col>
      <xdr:colOff>685800</xdr:colOff>
      <xdr:row>37</xdr:row>
      <xdr:rowOff>123825</xdr:rowOff>
    </xdr:to>
    <xdr:graphicFrame macro="">
      <xdr:nvGraphicFramePr>
        <xdr:cNvPr id="8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171450</xdr:colOff>
      <xdr:row>4</xdr:row>
      <xdr:rowOff>38100</xdr:rowOff>
    </xdr:from>
    <xdr:to>
      <xdr:col>15</xdr:col>
      <xdr:colOff>76200</xdr:colOff>
      <xdr:row>9</xdr:row>
      <xdr:rowOff>19050</xdr:rowOff>
    </xdr:to>
    <xdr:pic>
      <xdr:nvPicPr>
        <xdr:cNvPr id="3" name="Picture 1" descr="CLAUSOLA COPYRIGHT&#10;© [2013] ISFOL &#10;Dati rilasciati sotto i temini della licenza CREATIVE COMMONS 3.0 BY-SA-NC  http://creativecommons.org/licenses/by-nc-sa/3.0/it/deed.it &#10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0" y="800100"/>
          <a:ext cx="2343150" cy="11811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fab\Desktop\Isfol\Estrazioni%20eurostat%202011\Tabelle%20e%20grafico%20Eurostat%20autonomi%20medie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30">
          <cell r="B130" t="str">
            <v>2007</v>
          </cell>
          <cell r="C130" t="str">
            <v>2008</v>
          </cell>
          <cell r="D130" t="str">
            <v>2009</v>
          </cell>
          <cell r="E130" t="str">
            <v>2010</v>
          </cell>
          <cell r="F130" t="str">
            <v>2011</v>
          </cell>
        </row>
        <row r="131">
          <cell r="A131" t="str">
            <v>Andamento lavoratori dipendenti</v>
          </cell>
          <cell r="B131">
            <v>100</v>
          </cell>
          <cell r="C131">
            <v>101.564912280702</v>
          </cell>
          <cell r="D131">
            <v>100.60701754385966</v>
          </cell>
          <cell r="E131">
            <v>99.643859649122803</v>
          </cell>
          <cell r="F131">
            <v>100.38596491228071</v>
          </cell>
        </row>
        <row r="132">
          <cell r="A132" t="str">
            <v>Andamento lavoratori indipendenti</v>
          </cell>
          <cell r="B132">
            <v>100</v>
          </cell>
          <cell r="C132">
            <v>98.202290209181726</v>
          </cell>
          <cell r="D132">
            <v>94.780898680867367</v>
          </cell>
          <cell r="E132">
            <v>94.974069820054979</v>
          </cell>
          <cell r="F132">
            <v>94.265775643033649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topLeftCell="A28" workbookViewId="0">
      <selection activeCell="G119" sqref="G119"/>
    </sheetView>
  </sheetViews>
  <sheetFormatPr defaultRowHeight="15"/>
  <cols>
    <col min="2" max="2" width="12.7109375" customWidth="1"/>
    <col min="3" max="3" width="9.85546875" customWidth="1"/>
    <col min="4" max="5" width="11.85546875" bestFit="1" customWidth="1"/>
    <col min="6" max="6" width="11.7109375" bestFit="1" customWidth="1"/>
    <col min="7" max="7" width="12.28515625" customWidth="1"/>
    <col min="8" max="8" width="10.140625" bestFit="1" customWidth="1"/>
    <col min="9" max="9" width="11.28515625" bestFit="1" customWidth="1"/>
    <col min="14" max="14" width="10.5703125" customWidth="1"/>
  </cols>
  <sheetData>
    <row r="1" spans="1:9">
      <c r="A1" s="1" t="s">
        <v>26</v>
      </c>
    </row>
    <row r="2" spans="1:9">
      <c r="A2" s="1"/>
    </row>
    <row r="3" spans="1:9">
      <c r="B3" s="2" t="s">
        <v>28</v>
      </c>
    </row>
    <row r="4" spans="1:9">
      <c r="B4" s="14"/>
      <c r="C4" s="48" t="s">
        <v>0</v>
      </c>
      <c r="D4" s="48" t="s">
        <v>1</v>
      </c>
      <c r="E4" s="48" t="s">
        <v>2</v>
      </c>
      <c r="F4" s="48" t="s">
        <v>3</v>
      </c>
      <c r="G4" s="48" t="s">
        <v>4</v>
      </c>
      <c r="H4" s="48" t="s">
        <v>5</v>
      </c>
      <c r="I4" s="45" t="s">
        <v>24</v>
      </c>
    </row>
    <row r="5" spans="1:9">
      <c r="B5" s="14"/>
      <c r="C5" s="48"/>
      <c r="D5" s="48"/>
      <c r="E5" s="48"/>
      <c r="F5" s="48"/>
      <c r="G5" s="48"/>
      <c r="H5" s="48"/>
      <c r="I5" s="46"/>
    </row>
    <row r="6" spans="1:9">
      <c r="B6" s="14"/>
      <c r="C6" s="48"/>
      <c r="D6" s="48"/>
      <c r="E6" s="48"/>
      <c r="F6" s="48"/>
      <c r="G6" s="48"/>
      <c r="H6" s="48"/>
      <c r="I6" s="46"/>
    </row>
    <row r="7" spans="1:9">
      <c r="B7" s="15"/>
      <c r="C7" s="48"/>
      <c r="D7" s="48"/>
      <c r="E7" s="48"/>
      <c r="F7" s="48"/>
      <c r="G7" s="48"/>
      <c r="H7" s="48"/>
      <c r="I7" s="47"/>
    </row>
    <row r="8" spans="1:9" ht="15" customHeight="1">
      <c r="B8" s="13" t="s">
        <v>17</v>
      </c>
      <c r="C8" s="5">
        <v>890</v>
      </c>
      <c r="D8" s="5">
        <v>3000</v>
      </c>
      <c r="E8" s="5">
        <v>332357</v>
      </c>
      <c r="F8" s="5">
        <v>543356</v>
      </c>
      <c r="G8" s="5">
        <v>130299</v>
      </c>
      <c r="H8" s="5">
        <v>85</v>
      </c>
      <c r="I8" s="5">
        <f>SUM(C8:H8)</f>
        <v>1009987</v>
      </c>
    </row>
    <row r="9" spans="1:9">
      <c r="B9" s="12" t="s">
        <v>18</v>
      </c>
      <c r="C9" s="5">
        <v>17643</v>
      </c>
      <c r="D9" s="5">
        <v>116868</v>
      </c>
      <c r="E9" s="5">
        <v>1863132</v>
      </c>
      <c r="F9" s="5">
        <v>1813854</v>
      </c>
      <c r="G9" s="5">
        <v>53053</v>
      </c>
      <c r="H9" s="5">
        <v>1525</v>
      </c>
      <c r="I9" s="5">
        <f t="shared" ref="I9:I14" si="0">SUM(C9:H9)</f>
        <v>3866075</v>
      </c>
    </row>
    <row r="10" spans="1:9">
      <c r="B10" s="12" t="s">
        <v>19</v>
      </c>
      <c r="C10" s="5">
        <v>99612</v>
      </c>
      <c r="D10" s="5">
        <v>359776</v>
      </c>
      <c r="E10" s="5">
        <v>2493969</v>
      </c>
      <c r="F10" s="5">
        <v>2513972</v>
      </c>
      <c r="G10" s="5">
        <v>3821</v>
      </c>
      <c r="H10" s="5">
        <v>2314</v>
      </c>
      <c r="I10" s="5">
        <f t="shared" si="0"/>
        <v>5473464</v>
      </c>
    </row>
    <row r="11" spans="1:9">
      <c r="B11" s="12" t="s">
        <v>20</v>
      </c>
      <c r="C11" s="5">
        <v>155120</v>
      </c>
      <c r="D11" s="5">
        <v>433994</v>
      </c>
      <c r="E11" s="5">
        <v>2153428</v>
      </c>
      <c r="F11" s="5">
        <v>2130175</v>
      </c>
      <c r="G11" s="5">
        <v>2691</v>
      </c>
      <c r="H11" s="5">
        <v>3426</v>
      </c>
      <c r="I11" s="5">
        <f t="shared" si="0"/>
        <v>4878834</v>
      </c>
    </row>
    <row r="12" spans="1:9" ht="15" customHeight="1">
      <c r="B12" s="12" t="s">
        <v>21</v>
      </c>
      <c r="C12" s="5">
        <v>111327</v>
      </c>
      <c r="D12" s="5">
        <v>243768</v>
      </c>
      <c r="E12" s="5">
        <v>863678</v>
      </c>
      <c r="F12" s="5">
        <v>717309</v>
      </c>
      <c r="G12" s="5">
        <v>0</v>
      </c>
      <c r="H12" s="5">
        <v>1624</v>
      </c>
      <c r="I12" s="5">
        <f t="shared" si="0"/>
        <v>1937706</v>
      </c>
    </row>
    <row r="13" spans="1:9">
      <c r="B13" s="12" t="s">
        <v>22</v>
      </c>
      <c r="C13" s="5">
        <v>10315</v>
      </c>
      <c r="D13" s="5">
        <v>8535</v>
      </c>
      <c r="E13" s="5">
        <v>20819</v>
      </c>
      <c r="F13" s="5">
        <v>30782</v>
      </c>
      <c r="G13" s="5">
        <v>0</v>
      </c>
      <c r="H13" s="5">
        <v>348</v>
      </c>
      <c r="I13" s="5">
        <f t="shared" si="0"/>
        <v>70799</v>
      </c>
    </row>
    <row r="14" spans="1:9">
      <c r="B14" s="12" t="s">
        <v>23</v>
      </c>
      <c r="C14" s="5">
        <v>770</v>
      </c>
      <c r="D14" s="5">
        <v>657</v>
      </c>
      <c r="E14" s="5">
        <v>1066</v>
      </c>
      <c r="F14" s="5">
        <v>1047</v>
      </c>
      <c r="G14" s="5">
        <v>0</v>
      </c>
      <c r="H14" s="5">
        <v>22</v>
      </c>
      <c r="I14" s="5">
        <f t="shared" si="0"/>
        <v>3562</v>
      </c>
    </row>
    <row r="15" spans="1:9">
      <c r="B15" s="12" t="s">
        <v>24</v>
      </c>
      <c r="C15" s="7">
        <f>SUM(C8:C14)</f>
        <v>395677</v>
      </c>
      <c r="D15" s="7">
        <f t="shared" ref="D15:I15" si="1">SUM(D8:D14)</f>
        <v>1166598</v>
      </c>
      <c r="E15" s="7">
        <f t="shared" si="1"/>
        <v>7728449</v>
      </c>
      <c r="F15" s="7">
        <f t="shared" si="1"/>
        <v>7750495</v>
      </c>
      <c r="G15" s="7">
        <f t="shared" si="1"/>
        <v>189864</v>
      </c>
      <c r="H15" s="7">
        <f t="shared" si="1"/>
        <v>9344</v>
      </c>
      <c r="I15" s="7">
        <f t="shared" si="1"/>
        <v>17240427</v>
      </c>
    </row>
    <row r="16" spans="1:9">
      <c r="B16" s="4"/>
      <c r="C16" s="4"/>
      <c r="D16" s="4"/>
      <c r="E16" s="4"/>
      <c r="F16" s="4"/>
      <c r="G16" s="4"/>
      <c r="H16" s="4"/>
      <c r="I16" s="4"/>
    </row>
    <row r="17" spans="2:9">
      <c r="B17" s="4"/>
      <c r="C17" s="4"/>
      <c r="D17" s="4"/>
      <c r="E17" s="4"/>
      <c r="F17" s="4"/>
      <c r="G17" s="4"/>
      <c r="H17" s="4"/>
      <c r="I17" s="4"/>
    </row>
    <row r="18" spans="2:9">
      <c r="B18" s="8" t="s">
        <v>29</v>
      </c>
      <c r="C18" s="4"/>
      <c r="D18" s="4"/>
      <c r="E18" s="4"/>
      <c r="F18" s="4"/>
      <c r="G18" s="4"/>
      <c r="H18" s="4"/>
      <c r="I18" s="4"/>
    </row>
    <row r="19" spans="2:9">
      <c r="B19" s="14"/>
      <c r="C19" s="49" t="s">
        <v>0</v>
      </c>
      <c r="D19" s="49" t="s">
        <v>1</v>
      </c>
      <c r="E19" s="49" t="s">
        <v>2</v>
      </c>
      <c r="F19" s="49" t="s">
        <v>3</v>
      </c>
      <c r="G19" s="49" t="s">
        <v>4</v>
      </c>
      <c r="H19" s="49" t="s">
        <v>5</v>
      </c>
      <c r="I19" s="45" t="s">
        <v>24</v>
      </c>
    </row>
    <row r="20" spans="2:9">
      <c r="B20" s="14"/>
      <c r="C20" s="49"/>
      <c r="D20" s="49"/>
      <c r="E20" s="49"/>
      <c r="F20" s="49"/>
      <c r="G20" s="49"/>
      <c r="H20" s="49"/>
      <c r="I20" s="46"/>
    </row>
    <row r="21" spans="2:9">
      <c r="B21" s="14"/>
      <c r="C21" s="49"/>
      <c r="D21" s="49"/>
      <c r="E21" s="49"/>
      <c r="F21" s="49"/>
      <c r="G21" s="49"/>
      <c r="H21" s="49"/>
      <c r="I21" s="46"/>
    </row>
    <row r="22" spans="2:9">
      <c r="B22" s="15"/>
      <c r="C22" s="49"/>
      <c r="D22" s="49"/>
      <c r="E22" s="49"/>
      <c r="F22" s="49"/>
      <c r="G22" s="49"/>
      <c r="H22" s="49"/>
      <c r="I22" s="47"/>
    </row>
    <row r="23" spans="2:9">
      <c r="B23" s="13" t="s">
        <v>17</v>
      </c>
      <c r="C23" s="6">
        <f>(C8/C$15)*100</f>
        <v>0.22493094114644016</v>
      </c>
      <c r="D23" s="6">
        <f t="shared" ref="D23:I23" si="2">(D8/D$15)*100</f>
        <v>0.257157992727572</v>
      </c>
      <c r="E23" s="6">
        <f t="shared" si="2"/>
        <v>4.3004359606953475</v>
      </c>
      <c r="F23" s="6">
        <f t="shared" si="2"/>
        <v>7.0105973876507246</v>
      </c>
      <c r="G23" s="6">
        <f t="shared" si="2"/>
        <v>68.627543926178731</v>
      </c>
      <c r="H23" s="6">
        <f t="shared" si="2"/>
        <v>0.90967465753424659</v>
      </c>
      <c r="I23" s="6">
        <f t="shared" si="2"/>
        <v>5.8582481744796695</v>
      </c>
    </row>
    <row r="24" spans="2:9">
      <c r="B24" s="12" t="s">
        <v>18</v>
      </c>
      <c r="C24" s="6">
        <f t="shared" ref="C24:I30" si="3">(C9/C$15)*100</f>
        <v>4.458939993984993</v>
      </c>
      <c r="D24" s="6">
        <f t="shared" si="3"/>
        <v>10.017846764695292</v>
      </c>
      <c r="E24" s="6">
        <f t="shared" si="3"/>
        <v>24.107450278833436</v>
      </c>
      <c r="F24" s="6">
        <f t="shared" si="3"/>
        <v>23.403072965017074</v>
      </c>
      <c r="G24" s="6">
        <f t="shared" si="3"/>
        <v>27.942632621244677</v>
      </c>
      <c r="H24" s="6">
        <f t="shared" si="3"/>
        <v>16.320633561643834</v>
      </c>
      <c r="I24" s="6">
        <f t="shared" si="3"/>
        <v>22.424473593374454</v>
      </c>
    </row>
    <row r="25" spans="2:9">
      <c r="B25" s="12" t="s">
        <v>19</v>
      </c>
      <c r="C25" s="6">
        <f t="shared" si="3"/>
        <v>25.175079673572132</v>
      </c>
      <c r="D25" s="6">
        <f t="shared" si="3"/>
        <v>30.839757997184975</v>
      </c>
      <c r="E25" s="6">
        <f t="shared" si="3"/>
        <v>32.269980690821662</v>
      </c>
      <c r="F25" s="6">
        <f t="shared" si="3"/>
        <v>32.436276650717147</v>
      </c>
      <c r="G25" s="6">
        <f t="shared" si="3"/>
        <v>2.0124931529937218</v>
      </c>
      <c r="H25" s="6">
        <f t="shared" si="3"/>
        <v>24.764554794520549</v>
      </c>
      <c r="I25" s="6">
        <f t="shared" si="3"/>
        <v>31.7478447604575</v>
      </c>
    </row>
    <row r="26" spans="2:9">
      <c r="B26" s="12" t="s">
        <v>20</v>
      </c>
      <c r="C26" s="6">
        <f t="shared" si="3"/>
        <v>39.203693922062691</v>
      </c>
      <c r="D26" s="6">
        <f t="shared" si="3"/>
        <v>37.201675298603284</v>
      </c>
      <c r="E26" s="6">
        <f t="shared" si="3"/>
        <v>27.863650261520778</v>
      </c>
      <c r="F26" s="6">
        <f t="shared" si="3"/>
        <v>27.484373578719811</v>
      </c>
      <c r="G26" s="6">
        <f t="shared" si="3"/>
        <v>1.4173302995828594</v>
      </c>
      <c r="H26" s="6">
        <f t="shared" si="3"/>
        <v>36.665239726027401</v>
      </c>
      <c r="I26" s="6">
        <f t="shared" si="3"/>
        <v>28.298800255933337</v>
      </c>
    </row>
    <row r="27" spans="2:9">
      <c r="B27" s="12" t="s">
        <v>21</v>
      </c>
      <c r="C27" s="6">
        <f t="shared" si="3"/>
        <v>28.135827960685106</v>
      </c>
      <c r="D27" s="6">
        <f t="shared" si="3"/>
        <v>20.895629857071587</v>
      </c>
      <c r="E27" s="6">
        <f t="shared" si="3"/>
        <v>11.175308266898053</v>
      </c>
      <c r="F27" s="6">
        <f t="shared" si="3"/>
        <v>9.2550088736267817</v>
      </c>
      <c r="G27" s="6">
        <f t="shared" si="3"/>
        <v>0</v>
      </c>
      <c r="H27" s="6">
        <f t="shared" si="3"/>
        <v>17.38013698630137</v>
      </c>
      <c r="I27" s="6">
        <f t="shared" si="3"/>
        <v>11.239315592357428</v>
      </c>
    </row>
    <row r="28" spans="2:9">
      <c r="B28" s="12" t="s">
        <v>22</v>
      </c>
      <c r="C28" s="6">
        <f t="shared" si="3"/>
        <v>2.6069243347477866</v>
      </c>
      <c r="D28" s="6">
        <f t="shared" si="3"/>
        <v>0.73161448930994222</v>
      </c>
      <c r="E28" s="6">
        <f t="shared" si="3"/>
        <v>0.26938134676181469</v>
      </c>
      <c r="F28" s="6">
        <f t="shared" si="3"/>
        <v>0.39716172967016949</v>
      </c>
      <c r="G28" s="6">
        <f t="shared" si="3"/>
        <v>0</v>
      </c>
      <c r="H28" s="6">
        <f t="shared" si="3"/>
        <v>3.724315068493151</v>
      </c>
      <c r="I28" s="6">
        <f t="shared" si="3"/>
        <v>0.41065688222223262</v>
      </c>
    </row>
    <row r="29" spans="2:9">
      <c r="B29" s="12" t="s">
        <v>23</v>
      </c>
      <c r="C29" s="6">
        <f t="shared" si="3"/>
        <v>0.19460317380085271</v>
      </c>
      <c r="D29" s="6">
        <f t="shared" si="3"/>
        <v>5.6317600407338256E-2</v>
      </c>
      <c r="E29" s="6">
        <f t="shared" si="3"/>
        <v>1.3793194468903138E-2</v>
      </c>
      <c r="F29" s="6">
        <f t="shared" si="3"/>
        <v>1.35088145982934E-2</v>
      </c>
      <c r="G29" s="6">
        <f t="shared" si="3"/>
        <v>0</v>
      </c>
      <c r="H29" s="6">
        <f t="shared" si="3"/>
        <v>0.23544520547945205</v>
      </c>
      <c r="I29" s="6">
        <f t="shared" si="3"/>
        <v>2.0660741175378083E-2</v>
      </c>
    </row>
    <row r="30" spans="2:9">
      <c r="B30" s="12" t="s">
        <v>24</v>
      </c>
      <c r="C30" s="12">
        <f t="shared" si="3"/>
        <v>100</v>
      </c>
      <c r="D30" s="12">
        <f t="shared" si="3"/>
        <v>100</v>
      </c>
      <c r="E30" s="12">
        <f t="shared" si="3"/>
        <v>100</v>
      </c>
      <c r="F30" s="12">
        <f t="shared" si="3"/>
        <v>100</v>
      </c>
      <c r="G30" s="12">
        <f t="shared" si="3"/>
        <v>100</v>
      </c>
      <c r="H30" s="12">
        <f t="shared" si="3"/>
        <v>100</v>
      </c>
      <c r="I30" s="12">
        <f t="shared" si="3"/>
        <v>100</v>
      </c>
    </row>
    <row r="31" spans="2:9">
      <c r="B31" s="4"/>
      <c r="C31" s="4"/>
      <c r="D31" s="4"/>
      <c r="E31" s="4"/>
      <c r="F31" s="4"/>
      <c r="G31" s="4"/>
      <c r="H31" s="4"/>
      <c r="I31" s="4"/>
    </row>
    <row r="32" spans="2:9">
      <c r="B32" s="4"/>
      <c r="C32" s="4"/>
      <c r="D32" s="4"/>
      <c r="E32" s="4"/>
      <c r="F32" s="4"/>
      <c r="G32" s="4"/>
      <c r="H32" s="4"/>
      <c r="I32" s="4"/>
    </row>
    <row r="34" spans="2:15">
      <c r="B34" s="2" t="s">
        <v>32</v>
      </c>
    </row>
    <row r="35" spans="2:15">
      <c r="B35" s="2" t="s">
        <v>33</v>
      </c>
    </row>
    <row r="38" spans="2:15">
      <c r="B38" s="1" t="s">
        <v>34</v>
      </c>
    </row>
    <row r="39" spans="2:15">
      <c r="B39" s="10"/>
      <c r="C39" s="10" t="s">
        <v>27</v>
      </c>
      <c r="D39" s="10" t="s">
        <v>7</v>
      </c>
      <c r="E39" s="10" t="s">
        <v>24</v>
      </c>
      <c r="G39" s="10"/>
      <c r="H39" s="10" t="s">
        <v>27</v>
      </c>
      <c r="I39" s="10" t="s">
        <v>7</v>
      </c>
      <c r="J39" s="10" t="s">
        <v>24</v>
      </c>
      <c r="L39" s="10"/>
      <c r="M39" s="10" t="s">
        <v>27</v>
      </c>
      <c r="N39" s="10" t="s">
        <v>7</v>
      </c>
      <c r="O39" s="10" t="s">
        <v>24</v>
      </c>
    </row>
    <row r="40" spans="2:15" ht="42.75">
      <c r="B40" s="10" t="s">
        <v>0</v>
      </c>
      <c r="C40" s="5">
        <v>345333</v>
      </c>
      <c r="D40" s="5">
        <v>49754</v>
      </c>
      <c r="E40" s="7">
        <f>SUM(C40:D40)</f>
        <v>395087</v>
      </c>
      <c r="G40" s="10" t="s">
        <v>0</v>
      </c>
      <c r="H40" s="16">
        <f>(C40/$E40)*100</f>
        <v>87.4068243197068</v>
      </c>
      <c r="I40" s="16">
        <f t="shared" ref="I40:J46" si="4">(D40/$E40)*100</f>
        <v>12.5931756802932</v>
      </c>
      <c r="J40" s="16">
        <f t="shared" si="4"/>
        <v>100</v>
      </c>
      <c r="L40" s="10" t="s">
        <v>36</v>
      </c>
      <c r="M40" s="16">
        <f>((C40+C41)/($E40+$E41))*100</f>
        <v>68.525761721318574</v>
      </c>
      <c r="N40" s="16">
        <f t="shared" ref="N40:O40" si="5">((D40+D41)/($E40+$E41))*100</f>
        <v>31.474238278681426</v>
      </c>
      <c r="O40" s="16">
        <f t="shared" si="5"/>
        <v>100</v>
      </c>
    </row>
    <row r="41" spans="2:15" ht="57">
      <c r="B41" s="10" t="s">
        <v>1</v>
      </c>
      <c r="C41" s="5">
        <v>722850</v>
      </c>
      <c r="D41" s="5">
        <v>440868</v>
      </c>
      <c r="E41" s="7">
        <f t="shared" ref="E41:E46" si="6">SUM(C41:D41)</f>
        <v>1163718</v>
      </c>
      <c r="G41" s="10" t="s">
        <v>1</v>
      </c>
      <c r="H41" s="16">
        <f t="shared" ref="H41:H46" si="7">(C41/$E41)*100</f>
        <v>62.115564079957522</v>
      </c>
      <c r="I41" s="16">
        <f t="shared" si="4"/>
        <v>37.884435920042485</v>
      </c>
      <c r="J41" s="16">
        <f t="shared" si="4"/>
        <v>100</v>
      </c>
      <c r="L41" s="10" t="s">
        <v>35</v>
      </c>
      <c r="M41" s="16">
        <f>((C42+C43+C44+C45)/($E42+$E43+$E44+$E45))*100</f>
        <v>16.652994220854183</v>
      </c>
      <c r="N41" s="16">
        <f>((D42+D43+D44+D45)/($E42+$E43+$E44+$E45))*100</f>
        <v>83.347005779145817</v>
      </c>
      <c r="O41" s="16">
        <f>((E42+E43+E44+E45)/($E42+$E43+$E44+$E45))*100</f>
        <v>100</v>
      </c>
    </row>
    <row r="42" spans="2:15">
      <c r="B42" s="10" t="s">
        <v>2</v>
      </c>
      <c r="C42" s="5">
        <v>1804484</v>
      </c>
      <c r="D42" s="5">
        <v>5894635</v>
      </c>
      <c r="E42" s="7">
        <f t="shared" si="6"/>
        <v>7699119</v>
      </c>
      <c r="G42" s="10" t="s">
        <v>2</v>
      </c>
      <c r="H42" s="16">
        <f t="shared" si="7"/>
        <v>23.437538762551924</v>
      </c>
      <c r="I42" s="16">
        <f t="shared" si="4"/>
        <v>76.562461237448076</v>
      </c>
      <c r="J42" s="16">
        <f t="shared" si="4"/>
        <v>100</v>
      </c>
      <c r="L42" s="10" t="s">
        <v>24</v>
      </c>
      <c r="M42" s="17">
        <v>21.356251005950693</v>
      </c>
      <c r="N42" s="17">
        <v>78.643748994049318</v>
      </c>
      <c r="O42" s="16">
        <v>100</v>
      </c>
    </row>
    <row r="43" spans="2:15">
      <c r="B43" s="10" t="s">
        <v>3</v>
      </c>
      <c r="C43" s="5">
        <v>782959</v>
      </c>
      <c r="D43" s="5">
        <v>6951630</v>
      </c>
      <c r="E43" s="7">
        <f t="shared" si="6"/>
        <v>7734589</v>
      </c>
      <c r="G43" s="10" t="s">
        <v>3</v>
      </c>
      <c r="H43" s="16">
        <f t="shared" si="7"/>
        <v>10.122826177318537</v>
      </c>
      <c r="I43" s="16">
        <f t="shared" si="4"/>
        <v>89.87717382268147</v>
      </c>
      <c r="J43" s="16">
        <f t="shared" si="4"/>
        <v>100</v>
      </c>
    </row>
    <row r="44" spans="2:15" ht="28.5">
      <c r="B44" s="10" t="s">
        <v>4</v>
      </c>
      <c r="C44" s="5">
        <v>15209</v>
      </c>
      <c r="D44" s="5">
        <v>174151</v>
      </c>
      <c r="E44" s="7">
        <f t="shared" si="6"/>
        <v>189360</v>
      </c>
      <c r="G44" s="10" t="s">
        <v>4</v>
      </c>
      <c r="H44" s="16">
        <f t="shared" si="7"/>
        <v>8.0317912970004226</v>
      </c>
      <c r="I44" s="16">
        <f t="shared" si="4"/>
        <v>91.968208702999576</v>
      </c>
      <c r="J44" s="16">
        <f t="shared" si="4"/>
        <v>100</v>
      </c>
      <c r="L44" s="1" t="s">
        <v>34</v>
      </c>
    </row>
    <row r="45" spans="2:15" ht="28.5">
      <c r="B45" s="10" t="s">
        <v>5</v>
      </c>
      <c r="C45" s="5">
        <v>613</v>
      </c>
      <c r="D45" s="5">
        <v>8733</v>
      </c>
      <c r="E45" s="7">
        <f t="shared" si="6"/>
        <v>9346</v>
      </c>
      <c r="G45" s="10" t="s">
        <v>5</v>
      </c>
      <c r="H45" s="16">
        <f t="shared" si="7"/>
        <v>6.5589557029745356</v>
      </c>
      <c r="I45" s="16">
        <f t="shared" si="4"/>
        <v>93.441044297025471</v>
      </c>
      <c r="J45" s="16">
        <f t="shared" si="4"/>
        <v>100</v>
      </c>
    </row>
    <row r="46" spans="2:15">
      <c r="B46" s="10" t="s">
        <v>24</v>
      </c>
      <c r="C46" s="7">
        <v>3671449</v>
      </c>
      <c r="D46" s="7">
        <v>13520000</v>
      </c>
      <c r="E46" s="7">
        <f t="shared" si="6"/>
        <v>17191449</v>
      </c>
      <c r="G46" s="10" t="s">
        <v>24</v>
      </c>
      <c r="H46" s="17">
        <f t="shared" si="7"/>
        <v>21.356251005950693</v>
      </c>
      <c r="I46" s="17">
        <f t="shared" si="4"/>
        <v>78.643748994049318</v>
      </c>
      <c r="J46" s="16">
        <f t="shared" si="4"/>
        <v>100</v>
      </c>
    </row>
    <row r="60" spans="2:18">
      <c r="B60" s="1" t="s">
        <v>37</v>
      </c>
    </row>
    <row r="61" spans="2:18">
      <c r="B61" s="43"/>
      <c r="C61" s="42" t="s">
        <v>0</v>
      </c>
      <c r="D61" s="42" t="s">
        <v>1</v>
      </c>
      <c r="E61" s="42" t="s">
        <v>2</v>
      </c>
      <c r="F61" s="42" t="s">
        <v>3</v>
      </c>
      <c r="G61" s="42" t="s">
        <v>4</v>
      </c>
      <c r="H61" s="42" t="s">
        <v>5</v>
      </c>
      <c r="I61" s="42" t="s">
        <v>24</v>
      </c>
      <c r="K61" s="43"/>
      <c r="L61" s="42" t="s">
        <v>0</v>
      </c>
      <c r="M61" s="42" t="s">
        <v>1</v>
      </c>
      <c r="N61" s="42" t="s">
        <v>2</v>
      </c>
      <c r="O61" s="42" t="s">
        <v>3</v>
      </c>
      <c r="P61" s="42" t="s">
        <v>4</v>
      </c>
      <c r="Q61" s="42" t="s">
        <v>5</v>
      </c>
      <c r="R61" s="42" t="s">
        <v>24</v>
      </c>
    </row>
    <row r="62" spans="2:18">
      <c r="B62" s="44"/>
      <c r="C62" s="42"/>
      <c r="D62" s="42"/>
      <c r="E62" s="42"/>
      <c r="F62" s="42"/>
      <c r="G62" s="42"/>
      <c r="H62" s="42"/>
      <c r="I62" s="42"/>
      <c r="K62" s="44"/>
      <c r="L62" s="42"/>
      <c r="M62" s="42"/>
      <c r="N62" s="42"/>
      <c r="O62" s="42"/>
      <c r="P62" s="42"/>
      <c r="Q62" s="42"/>
      <c r="R62" s="42"/>
    </row>
    <row r="63" spans="2:18">
      <c r="B63" s="44"/>
      <c r="C63" s="42"/>
      <c r="D63" s="42"/>
      <c r="E63" s="42"/>
      <c r="F63" s="42"/>
      <c r="G63" s="42"/>
      <c r="H63" s="42"/>
      <c r="I63" s="42"/>
      <c r="K63" s="44"/>
      <c r="L63" s="42"/>
      <c r="M63" s="42"/>
      <c r="N63" s="42"/>
      <c r="O63" s="42"/>
      <c r="P63" s="42"/>
      <c r="Q63" s="42"/>
      <c r="R63" s="42"/>
    </row>
    <row r="64" spans="2:18">
      <c r="B64" s="44"/>
      <c r="C64" s="42"/>
      <c r="D64" s="42"/>
      <c r="E64" s="42"/>
      <c r="F64" s="42"/>
      <c r="G64" s="42"/>
      <c r="H64" s="42"/>
      <c r="I64" s="42"/>
      <c r="K64" s="44"/>
      <c r="L64" s="42"/>
      <c r="M64" s="42"/>
      <c r="N64" s="42"/>
      <c r="O64" s="42"/>
      <c r="P64" s="42"/>
      <c r="Q64" s="42"/>
      <c r="R64" s="42"/>
    </row>
    <row r="65" spans="2:18" ht="63.75" customHeight="1">
      <c r="B65" s="10" t="s">
        <v>31</v>
      </c>
      <c r="C65" s="5">
        <v>38005</v>
      </c>
      <c r="D65" s="5">
        <v>99857</v>
      </c>
      <c r="E65" s="5">
        <v>305662</v>
      </c>
      <c r="F65" s="5">
        <v>78012</v>
      </c>
      <c r="G65" s="5">
        <v>6774</v>
      </c>
      <c r="H65" s="5">
        <v>0</v>
      </c>
      <c r="I65" s="5">
        <f>SUM(C65:H65)</f>
        <v>528310</v>
      </c>
      <c r="K65" s="10" t="s">
        <v>31</v>
      </c>
      <c r="L65" s="17">
        <f>(C65/C$67)*100</f>
        <v>87.053622557665435</v>
      </c>
      <c r="M65" s="17">
        <f t="shared" ref="M65:R67" si="8">(D65/D$67)*100</f>
        <v>85.614218594602008</v>
      </c>
      <c r="N65" s="16">
        <f t="shared" si="8"/>
        <v>74.085869823403101</v>
      </c>
      <c r="O65" s="16">
        <f t="shared" si="8"/>
        <v>61.936897597535612</v>
      </c>
      <c r="P65" s="16">
        <f t="shared" si="8"/>
        <v>68.334510239079989</v>
      </c>
      <c r="Q65" s="16">
        <f t="shared" si="8"/>
        <v>0</v>
      </c>
      <c r="R65" s="17">
        <f t="shared" si="8"/>
        <v>74.530577696268608</v>
      </c>
    </row>
    <row r="66" spans="2:18" ht="57">
      <c r="B66" s="10" t="s">
        <v>38</v>
      </c>
      <c r="C66" s="5">
        <v>5652</v>
      </c>
      <c r="D66" s="5">
        <v>16779</v>
      </c>
      <c r="E66" s="5">
        <v>106916</v>
      </c>
      <c r="F66" s="5">
        <v>47942</v>
      </c>
      <c r="G66" s="5">
        <v>3139</v>
      </c>
      <c r="H66" s="5">
        <v>112</v>
      </c>
      <c r="I66" s="5">
        <f>SUM(C66:H66)</f>
        <v>180540</v>
      </c>
      <c r="K66" s="10" t="s">
        <v>38</v>
      </c>
      <c r="L66" s="16">
        <f>(C66/C$67)*100</f>
        <v>12.946377442334562</v>
      </c>
      <c r="M66" s="16">
        <f t="shared" si="8"/>
        <v>14.38578140539799</v>
      </c>
      <c r="N66" s="16">
        <f t="shared" si="8"/>
        <v>25.91413017659691</v>
      </c>
      <c r="O66" s="16">
        <f t="shared" si="8"/>
        <v>38.063102402464395</v>
      </c>
      <c r="P66" s="16">
        <f t="shared" si="8"/>
        <v>31.66548976092</v>
      </c>
      <c r="Q66" s="16">
        <f t="shared" si="8"/>
        <v>100</v>
      </c>
      <c r="R66" s="17">
        <f t="shared" si="8"/>
        <v>25.469422303731399</v>
      </c>
    </row>
    <row r="67" spans="2:18">
      <c r="B67" s="11" t="s">
        <v>16</v>
      </c>
      <c r="C67" s="5">
        <f>SUM(C65:C66)</f>
        <v>43657</v>
      </c>
      <c r="D67" s="5">
        <f t="shared" ref="D67:I67" si="9">SUM(D65:D66)</f>
        <v>116636</v>
      </c>
      <c r="E67" s="5">
        <f t="shared" si="9"/>
        <v>412578</v>
      </c>
      <c r="F67" s="5">
        <f t="shared" si="9"/>
        <v>125954</v>
      </c>
      <c r="G67" s="5">
        <f t="shared" si="9"/>
        <v>9913</v>
      </c>
      <c r="H67" s="5">
        <f t="shared" si="9"/>
        <v>112</v>
      </c>
      <c r="I67" s="5">
        <f t="shared" si="9"/>
        <v>708850</v>
      </c>
      <c r="K67" s="11" t="s">
        <v>16</v>
      </c>
      <c r="L67" s="16">
        <f>(C67/C$67)*100</f>
        <v>100</v>
      </c>
      <c r="M67" s="16">
        <f t="shared" si="8"/>
        <v>100</v>
      </c>
      <c r="N67" s="16">
        <f t="shared" si="8"/>
        <v>100</v>
      </c>
      <c r="O67" s="16">
        <f t="shared" si="8"/>
        <v>100</v>
      </c>
      <c r="P67" s="16">
        <f t="shared" si="8"/>
        <v>100</v>
      </c>
      <c r="Q67" s="16">
        <f t="shared" si="8"/>
        <v>100</v>
      </c>
      <c r="R67" s="16">
        <f t="shared" si="8"/>
        <v>100</v>
      </c>
    </row>
    <row r="68" spans="2:18">
      <c r="B68" s="19" t="s">
        <v>39</v>
      </c>
    </row>
    <row r="69" spans="2:18">
      <c r="F69" s="1" t="s">
        <v>37</v>
      </c>
    </row>
    <row r="72" spans="2:18" ht="28.5">
      <c r="B72" s="20"/>
      <c r="C72" s="10" t="s">
        <v>36</v>
      </c>
      <c r="D72" s="10" t="s">
        <v>35</v>
      </c>
    </row>
    <row r="73" spans="2:18" ht="42.75">
      <c r="B73" s="10" t="s">
        <v>31</v>
      </c>
      <c r="C73" s="16">
        <f>((C65+D65))/(C$67+D$67)*100</f>
        <v>86.006251052759637</v>
      </c>
      <c r="D73" s="16">
        <f>((E65+F65+F65+G65+H65))/(E$67+F$67+F$67+G$67+H$67)*100</f>
        <v>69.451795448851101</v>
      </c>
    </row>
    <row r="74" spans="2:18" ht="28.5">
      <c r="B74" s="10" t="s">
        <v>38</v>
      </c>
      <c r="C74" s="16">
        <f t="shared" ref="C74:C75" si="10">((C66+D66))/(C$67+D$67)*100</f>
        <v>13.993748947240366</v>
      </c>
      <c r="D74" s="16">
        <f t="shared" ref="D74:D75" si="11">((E66+F66+F66+G66+H66))/(E$67+F$67+F$67+G$67+H$67)*100</f>
        <v>30.548204551148906</v>
      </c>
    </row>
    <row r="75" spans="2:18">
      <c r="B75" s="11" t="s">
        <v>16</v>
      </c>
      <c r="C75" s="16">
        <f t="shared" si="10"/>
        <v>100</v>
      </c>
      <c r="D75" s="16">
        <f t="shared" si="11"/>
        <v>100</v>
      </c>
    </row>
    <row r="82" spans="2:14">
      <c r="B82" s="1" t="s">
        <v>40</v>
      </c>
    </row>
    <row r="84" spans="2:14" ht="42.75">
      <c r="B84" s="10"/>
      <c r="C84" s="10" t="s">
        <v>30</v>
      </c>
      <c r="D84" s="10" t="s">
        <v>6</v>
      </c>
      <c r="E84" s="10" t="s">
        <v>41</v>
      </c>
      <c r="F84" s="10" t="s">
        <v>7</v>
      </c>
      <c r="G84" s="10" t="s">
        <v>16</v>
      </c>
      <c r="I84" s="10"/>
      <c r="J84" s="10" t="s">
        <v>30</v>
      </c>
      <c r="K84" s="10" t="s">
        <v>6</v>
      </c>
      <c r="L84" s="10" t="s">
        <v>41</v>
      </c>
      <c r="M84" s="10" t="s">
        <v>7</v>
      </c>
      <c r="N84" s="10" t="s">
        <v>16</v>
      </c>
    </row>
    <row r="85" spans="2:14">
      <c r="B85" s="10" t="s">
        <v>0</v>
      </c>
      <c r="C85" s="5">
        <v>37102</v>
      </c>
      <c r="D85" s="5">
        <v>6555</v>
      </c>
      <c r="E85" s="5">
        <f>SUM(C85:D85)</f>
        <v>43657</v>
      </c>
      <c r="F85" s="5">
        <v>348236</v>
      </c>
      <c r="G85" s="5">
        <f>SUM(E85:F85)</f>
        <v>391893</v>
      </c>
      <c r="I85" s="10" t="s">
        <v>0</v>
      </c>
      <c r="J85" s="16">
        <f>(C85/$G85)*100</f>
        <v>9.4673801267182629</v>
      </c>
      <c r="K85" s="16">
        <f t="shared" ref="K85:N91" si="12">(D85/$G85)*100</f>
        <v>1.672650442850472</v>
      </c>
      <c r="L85" s="17">
        <f>SUM(J85:K85)</f>
        <v>11.140030569568735</v>
      </c>
      <c r="M85" s="16">
        <f t="shared" si="12"/>
        <v>88.859969430431264</v>
      </c>
      <c r="N85" s="16">
        <f t="shared" si="12"/>
        <v>100</v>
      </c>
    </row>
    <row r="86" spans="2:14">
      <c r="B86" s="10" t="s">
        <v>1</v>
      </c>
      <c r="C86" s="5">
        <v>99914</v>
      </c>
      <c r="D86" s="5">
        <v>16722</v>
      </c>
      <c r="E86" s="5">
        <f t="shared" ref="E86:E90" si="13">SUM(C86:D86)</f>
        <v>116636</v>
      </c>
      <c r="F86" s="5">
        <v>1040848</v>
      </c>
      <c r="G86" s="5">
        <f t="shared" ref="G86:G91" si="14">SUM(E86:F86)</f>
        <v>1157484</v>
      </c>
      <c r="I86" s="10" t="s">
        <v>1</v>
      </c>
      <c r="J86" s="16">
        <f t="shared" ref="J86:J91" si="15">(C86/$G86)*100</f>
        <v>8.6319983688759407</v>
      </c>
      <c r="K86" s="16">
        <f t="shared" si="12"/>
        <v>1.4446851965124357</v>
      </c>
      <c r="L86" s="17">
        <f t="shared" ref="L86:L91" si="16">SUM(J86:K86)</f>
        <v>10.076683565388377</v>
      </c>
      <c r="M86" s="16">
        <f t="shared" si="12"/>
        <v>89.923316434611621</v>
      </c>
      <c r="N86" s="16">
        <f t="shared" si="12"/>
        <v>100</v>
      </c>
    </row>
    <row r="87" spans="2:14">
      <c r="B87" s="10" t="s">
        <v>2</v>
      </c>
      <c r="C87" s="5">
        <v>376950</v>
      </c>
      <c r="D87" s="5">
        <v>35910</v>
      </c>
      <c r="E87" s="5">
        <f t="shared" si="13"/>
        <v>412860</v>
      </c>
      <c r="F87" s="5">
        <v>7277699</v>
      </c>
      <c r="G87" s="5">
        <f t="shared" si="14"/>
        <v>7690559</v>
      </c>
      <c r="I87" s="10" t="s">
        <v>2</v>
      </c>
      <c r="J87" s="16">
        <f t="shared" si="15"/>
        <v>4.9014642498679226</v>
      </c>
      <c r="K87" s="16">
        <f t="shared" si="12"/>
        <v>0.46693614859466004</v>
      </c>
      <c r="L87" s="16">
        <f t="shared" si="16"/>
        <v>5.3684003984625823</v>
      </c>
      <c r="M87" s="16">
        <f t="shared" si="12"/>
        <v>94.631599601537417</v>
      </c>
      <c r="N87" s="16">
        <f t="shared" si="12"/>
        <v>100</v>
      </c>
    </row>
    <row r="88" spans="2:14">
      <c r="B88" s="10" t="s">
        <v>3</v>
      </c>
      <c r="C88" s="5">
        <v>119830</v>
      </c>
      <c r="D88" s="5">
        <v>6288</v>
      </c>
      <c r="E88" s="5">
        <f t="shared" si="13"/>
        <v>126118</v>
      </c>
      <c r="F88" s="5">
        <v>7603756</v>
      </c>
      <c r="G88" s="5">
        <f t="shared" si="14"/>
        <v>7729874</v>
      </c>
      <c r="I88" s="10" t="s">
        <v>3</v>
      </c>
      <c r="J88" s="16">
        <f t="shared" si="15"/>
        <v>1.5502193179345485</v>
      </c>
      <c r="K88" s="16">
        <f t="shared" si="12"/>
        <v>8.1346733465513146E-2</v>
      </c>
      <c r="L88" s="16">
        <f t="shared" si="16"/>
        <v>1.6315660514000616</v>
      </c>
      <c r="M88" s="16">
        <f t="shared" si="12"/>
        <v>98.368433948599943</v>
      </c>
      <c r="N88" s="16">
        <f t="shared" si="12"/>
        <v>100</v>
      </c>
    </row>
    <row r="89" spans="2:14" ht="28.5">
      <c r="B89" s="10" t="s">
        <v>4</v>
      </c>
      <c r="C89" s="5">
        <v>9664</v>
      </c>
      <c r="D89" s="5">
        <v>248</v>
      </c>
      <c r="E89" s="5">
        <f t="shared" si="13"/>
        <v>9912</v>
      </c>
      <c r="F89" s="5">
        <v>179770</v>
      </c>
      <c r="G89" s="5">
        <f t="shared" si="14"/>
        <v>189682</v>
      </c>
      <c r="I89" s="10" t="s">
        <v>4</v>
      </c>
      <c r="J89" s="16">
        <f t="shared" si="15"/>
        <v>5.094842947670311</v>
      </c>
      <c r="K89" s="16">
        <f t="shared" si="12"/>
        <v>0.13074514186902289</v>
      </c>
      <c r="L89" s="16">
        <f t="shared" si="16"/>
        <v>5.2255880895393343</v>
      </c>
      <c r="M89" s="16">
        <f t="shared" si="12"/>
        <v>94.774411910460671</v>
      </c>
      <c r="N89" s="16">
        <f t="shared" si="12"/>
        <v>100</v>
      </c>
    </row>
    <row r="90" spans="2:14" ht="42.75">
      <c r="B90" s="10" t="s">
        <v>5</v>
      </c>
      <c r="C90" s="5">
        <v>112</v>
      </c>
      <c r="D90" s="5">
        <v>0</v>
      </c>
      <c r="E90" s="5">
        <f t="shared" si="13"/>
        <v>112</v>
      </c>
      <c r="F90" s="5">
        <v>9234</v>
      </c>
      <c r="G90" s="5">
        <f t="shared" si="14"/>
        <v>9346</v>
      </c>
      <c r="I90" s="10" t="s">
        <v>5</v>
      </c>
      <c r="J90" s="16">
        <f t="shared" si="15"/>
        <v>1.1983736357800128</v>
      </c>
      <c r="K90" s="16">
        <f t="shared" si="12"/>
        <v>0</v>
      </c>
      <c r="L90" s="16">
        <f t="shared" si="16"/>
        <v>1.1983736357800128</v>
      </c>
      <c r="M90" s="16">
        <f t="shared" si="12"/>
        <v>98.801626364219985</v>
      </c>
      <c r="N90" s="16">
        <f t="shared" si="12"/>
        <v>100</v>
      </c>
    </row>
    <row r="91" spans="2:14">
      <c r="B91" s="10" t="s">
        <v>24</v>
      </c>
      <c r="C91" s="5">
        <f>SUM(C85:C90)</f>
        <v>643572</v>
      </c>
      <c r="D91" s="5">
        <f t="shared" ref="D91:F91" si="17">SUM(D85:D90)</f>
        <v>65723</v>
      </c>
      <c r="E91" s="5">
        <f t="shared" si="17"/>
        <v>709295</v>
      </c>
      <c r="F91" s="5">
        <f t="shared" si="17"/>
        <v>16459543</v>
      </c>
      <c r="G91" s="5">
        <f t="shared" si="14"/>
        <v>17168838</v>
      </c>
      <c r="H91" s="3"/>
      <c r="I91" s="10" t="s">
        <v>24</v>
      </c>
      <c r="J91" s="16">
        <f t="shared" si="15"/>
        <v>3.748488977530104</v>
      </c>
      <c r="K91" s="16">
        <f t="shared" si="12"/>
        <v>0.38280400805226306</v>
      </c>
      <c r="L91" s="16">
        <f t="shared" si="16"/>
        <v>4.131292985582367</v>
      </c>
      <c r="M91" s="16">
        <f t="shared" si="12"/>
        <v>95.868707014417637</v>
      </c>
      <c r="N91" s="16">
        <f t="shared" si="12"/>
        <v>100</v>
      </c>
    </row>
    <row r="92" spans="2:14">
      <c r="B92" s="19" t="s">
        <v>39</v>
      </c>
    </row>
    <row r="93" spans="2:14">
      <c r="G93" s="1" t="s">
        <v>42</v>
      </c>
    </row>
    <row r="95" spans="2:14" ht="28.5">
      <c r="B95" s="10"/>
      <c r="C95" s="10" t="s">
        <v>41</v>
      </c>
      <c r="D95" s="10" t="s">
        <v>7</v>
      </c>
      <c r="E95" s="10" t="s">
        <v>16</v>
      </c>
    </row>
    <row r="96" spans="2:14" ht="28.5">
      <c r="B96" s="10" t="s">
        <v>36</v>
      </c>
      <c r="C96" s="16">
        <f>((E85+E86)/($G85+$G86))*100</f>
        <v>10.345642151651923</v>
      </c>
      <c r="D96" s="16">
        <f t="shared" ref="D96:E96" si="18">((F85+F86)/($G85+$G86))*100</f>
        <v>89.65435784834807</v>
      </c>
      <c r="E96" s="16">
        <f t="shared" si="18"/>
        <v>100</v>
      </c>
    </row>
    <row r="97" spans="2:14" ht="28.5">
      <c r="B97" s="10" t="s">
        <v>35</v>
      </c>
      <c r="C97" s="16">
        <f>((E87+E88+E89+E90)/($G87+$G89+$G88+$G90))*100</f>
        <v>3.5148588033863648</v>
      </c>
      <c r="D97" s="16">
        <f t="shared" ref="D97:E97" si="19">((F87+F88+F89+F90)/($G87+$G89+$G88+$G90))*100</f>
        <v>96.48514119661364</v>
      </c>
      <c r="E97" s="16">
        <f t="shared" si="19"/>
        <v>100</v>
      </c>
    </row>
    <row r="110" spans="2:14">
      <c r="B110" s="1" t="s">
        <v>43</v>
      </c>
    </row>
    <row r="112" spans="2:14" ht="42.75">
      <c r="B112" s="10"/>
      <c r="C112" s="10" t="s">
        <v>30</v>
      </c>
      <c r="D112" s="10" t="s">
        <v>6</v>
      </c>
      <c r="E112" s="10" t="s">
        <v>41</v>
      </c>
      <c r="F112" s="10" t="s">
        <v>7</v>
      </c>
      <c r="G112" s="10" t="s">
        <v>16</v>
      </c>
      <c r="I112" s="10"/>
      <c r="J112" s="10" t="s">
        <v>30</v>
      </c>
      <c r="K112" s="10" t="s">
        <v>6</v>
      </c>
      <c r="L112" s="10" t="s">
        <v>41</v>
      </c>
      <c r="M112" s="10" t="s">
        <v>7</v>
      </c>
      <c r="N112" s="10" t="s">
        <v>16</v>
      </c>
    </row>
    <row r="113" spans="2:14">
      <c r="B113" s="10" t="s">
        <v>0</v>
      </c>
      <c r="C113" s="5">
        <v>56703</v>
      </c>
      <c r="D113" s="5">
        <v>35278</v>
      </c>
      <c r="E113" s="5">
        <v>91981</v>
      </c>
      <c r="F113" s="5">
        <v>255485</v>
      </c>
      <c r="G113" s="5">
        <f>SUM(E113:F113)</f>
        <v>347466</v>
      </c>
      <c r="I113" s="10" t="s">
        <v>0</v>
      </c>
      <c r="J113" s="16">
        <f>(C113/$G113)*100</f>
        <v>16.319006751739739</v>
      </c>
      <c r="K113" s="16">
        <f t="shared" ref="K113:K119" si="20">(D113/$G113)*100</f>
        <v>10.15293582681471</v>
      </c>
      <c r="L113" s="17">
        <f>SUM(J113:K113)</f>
        <v>26.471942578554447</v>
      </c>
      <c r="M113" s="16">
        <f t="shared" ref="M113:M119" si="21">(F113/$G113)*100</f>
        <v>73.528057421445553</v>
      </c>
      <c r="N113" s="16">
        <f t="shared" ref="N113:N119" si="22">(G113/$G113)*100</f>
        <v>100</v>
      </c>
    </row>
    <row r="114" spans="2:14">
      <c r="B114" s="10" t="s">
        <v>1</v>
      </c>
      <c r="C114" s="5">
        <v>175060</v>
      </c>
      <c r="D114" s="5">
        <v>92827</v>
      </c>
      <c r="E114" s="5">
        <v>267887</v>
      </c>
      <c r="F114" s="5">
        <v>770687</v>
      </c>
      <c r="G114" s="5">
        <f t="shared" ref="G114:G119" si="23">SUM(E114:F114)</f>
        <v>1038574</v>
      </c>
      <c r="I114" s="10" t="s">
        <v>1</v>
      </c>
      <c r="J114" s="16">
        <f t="shared" ref="J114:J119" si="24">(C114/$G114)*100</f>
        <v>16.855804208462757</v>
      </c>
      <c r="K114" s="16">
        <f t="shared" si="20"/>
        <v>8.9379283517592398</v>
      </c>
      <c r="L114" s="17">
        <f t="shared" ref="L114:L119" si="25">SUM(J114:K114)</f>
        <v>25.793732560221997</v>
      </c>
      <c r="M114" s="16">
        <f t="shared" si="21"/>
        <v>74.206267439778003</v>
      </c>
      <c r="N114" s="16">
        <f t="shared" si="22"/>
        <v>100</v>
      </c>
    </row>
    <row r="115" spans="2:14">
      <c r="B115" s="10" t="s">
        <v>2</v>
      </c>
      <c r="C115" s="5">
        <v>767737</v>
      </c>
      <c r="D115" s="5">
        <v>312965</v>
      </c>
      <c r="E115" s="5">
        <v>1080702</v>
      </c>
      <c r="F115" s="5">
        <v>6186333</v>
      </c>
      <c r="G115" s="5">
        <f t="shared" si="23"/>
        <v>7267035</v>
      </c>
      <c r="I115" s="10" t="s">
        <v>2</v>
      </c>
      <c r="J115" s="16">
        <f t="shared" si="24"/>
        <v>10.564652571509564</v>
      </c>
      <c r="K115" s="16">
        <f t="shared" si="20"/>
        <v>4.3066395029059308</v>
      </c>
      <c r="L115" s="16">
        <f t="shared" si="25"/>
        <v>14.871292074415495</v>
      </c>
      <c r="M115" s="16">
        <f t="shared" si="21"/>
        <v>85.128707925584507</v>
      </c>
      <c r="N115" s="16">
        <f t="shared" si="22"/>
        <v>100</v>
      </c>
    </row>
    <row r="116" spans="2:14">
      <c r="B116" s="10" t="s">
        <v>3</v>
      </c>
      <c r="C116" s="5">
        <v>310360</v>
      </c>
      <c r="D116" s="5">
        <v>74670</v>
      </c>
      <c r="E116" s="5">
        <v>385030</v>
      </c>
      <c r="F116" s="5">
        <v>7212359</v>
      </c>
      <c r="G116" s="5">
        <f t="shared" si="23"/>
        <v>7597389</v>
      </c>
      <c r="I116" s="10" t="s">
        <v>3</v>
      </c>
      <c r="J116" s="16">
        <f t="shared" si="24"/>
        <v>4.0850876531397819</v>
      </c>
      <c r="K116" s="16">
        <f t="shared" si="20"/>
        <v>0.98283765646329291</v>
      </c>
      <c r="L116" s="16">
        <f t="shared" si="25"/>
        <v>5.0679253096030745</v>
      </c>
      <c r="M116" s="16">
        <f t="shared" si="21"/>
        <v>94.932074690396931</v>
      </c>
      <c r="N116" s="16">
        <f t="shared" si="22"/>
        <v>100</v>
      </c>
    </row>
    <row r="117" spans="2:14" ht="28.5">
      <c r="B117" s="10" t="s">
        <v>4</v>
      </c>
      <c r="C117" s="5">
        <v>16966</v>
      </c>
      <c r="D117" s="5">
        <v>3572</v>
      </c>
      <c r="E117" s="5">
        <v>20538</v>
      </c>
      <c r="F117" s="5">
        <v>158970</v>
      </c>
      <c r="G117" s="5">
        <f t="shared" si="23"/>
        <v>179508</v>
      </c>
      <c r="I117" s="10" t="s">
        <v>4</v>
      </c>
      <c r="J117" s="16">
        <f t="shared" si="24"/>
        <v>9.4513893531207529</v>
      </c>
      <c r="K117" s="16">
        <f t="shared" si="20"/>
        <v>1.9898834592330148</v>
      </c>
      <c r="L117" s="16">
        <f t="shared" si="25"/>
        <v>11.441272812353768</v>
      </c>
      <c r="M117" s="16">
        <f t="shared" si="21"/>
        <v>88.558727187646241</v>
      </c>
      <c r="N117" s="16">
        <f t="shared" si="22"/>
        <v>100</v>
      </c>
    </row>
    <row r="118" spans="2:14" ht="42.75">
      <c r="B118" s="10" t="s">
        <v>5</v>
      </c>
      <c r="C118" s="5">
        <v>280</v>
      </c>
      <c r="D118" s="5">
        <v>0</v>
      </c>
      <c r="E118" s="5">
        <v>280</v>
      </c>
      <c r="F118" s="5">
        <v>8954</v>
      </c>
      <c r="G118" s="5">
        <f t="shared" si="23"/>
        <v>9234</v>
      </c>
      <c r="I118" s="10" t="s">
        <v>5</v>
      </c>
      <c r="J118" s="16">
        <f t="shared" si="24"/>
        <v>3.0322720381199915</v>
      </c>
      <c r="K118" s="16">
        <f t="shared" si="20"/>
        <v>0</v>
      </c>
      <c r="L118" s="16">
        <f t="shared" si="25"/>
        <v>3.0322720381199915</v>
      </c>
      <c r="M118" s="16">
        <f t="shared" si="21"/>
        <v>96.967727961880016</v>
      </c>
      <c r="N118" s="16">
        <f t="shared" si="22"/>
        <v>100</v>
      </c>
    </row>
    <row r="119" spans="2:14">
      <c r="B119" s="10" t="s">
        <v>24</v>
      </c>
      <c r="C119" s="5">
        <v>1327106</v>
      </c>
      <c r="D119" s="5">
        <v>519313</v>
      </c>
      <c r="E119" s="5">
        <v>1846419</v>
      </c>
      <c r="F119" s="5">
        <v>14590000</v>
      </c>
      <c r="G119" s="5">
        <f t="shared" si="23"/>
        <v>16436419</v>
      </c>
      <c r="H119" s="3"/>
      <c r="I119" s="10" t="s">
        <v>24</v>
      </c>
      <c r="J119" s="16">
        <f t="shared" si="24"/>
        <v>8.0741796616404091</v>
      </c>
      <c r="K119" s="16">
        <f t="shared" si="20"/>
        <v>3.1595264150907814</v>
      </c>
      <c r="L119" s="16">
        <f t="shared" si="25"/>
        <v>11.23370607673119</v>
      </c>
      <c r="M119" s="16">
        <f t="shared" si="21"/>
        <v>88.766293923268819</v>
      </c>
      <c r="N119" s="16">
        <f t="shared" si="22"/>
        <v>100</v>
      </c>
    </row>
    <row r="120" spans="2:14">
      <c r="B120" s="19" t="s">
        <v>39</v>
      </c>
    </row>
    <row r="121" spans="2:14">
      <c r="G121" s="1" t="s">
        <v>44</v>
      </c>
    </row>
    <row r="123" spans="2:14" ht="28.5">
      <c r="B123" s="10"/>
      <c r="C123" s="10" t="s">
        <v>41</v>
      </c>
      <c r="D123" s="10" t="s">
        <v>7</v>
      </c>
      <c r="E123" s="10" t="s">
        <v>16</v>
      </c>
    </row>
    <row r="124" spans="2:14" ht="28.5">
      <c r="B124" s="10" t="s">
        <v>36</v>
      </c>
      <c r="C124" s="16">
        <f>((E113+E114)/($G113+$G114))*100</f>
        <v>25.963752849845605</v>
      </c>
      <c r="D124" s="16">
        <f t="shared" ref="D124" si="26">((F113+F114)/($G113+$G114))*100</f>
        <v>74.036247150154395</v>
      </c>
      <c r="E124" s="16">
        <f>SUM(C124:D124)</f>
        <v>100</v>
      </c>
    </row>
    <row r="125" spans="2:14" ht="28.5">
      <c r="B125" s="10" t="s">
        <v>35</v>
      </c>
      <c r="C125" s="16">
        <f>((E115+E116+E117+E118)/($G115+$G117+$G116+$G118))*100</f>
        <v>9.8753312093947532</v>
      </c>
      <c r="D125" s="16">
        <f t="shared" ref="D125" si="27">((F115+F116+F117+F118)/($G115+$G117+$G116+$G118))*100</f>
        <v>90.124668790605241</v>
      </c>
      <c r="E125" s="16">
        <f>SUM(C125:D125)</f>
        <v>100</v>
      </c>
    </row>
  </sheetData>
  <mergeCells count="30">
    <mergeCell ref="H19:H22"/>
    <mergeCell ref="I19:I22"/>
    <mergeCell ref="C19:C22"/>
    <mergeCell ref="D19:D22"/>
    <mergeCell ref="E19:E22"/>
    <mergeCell ref="F19:F22"/>
    <mergeCell ref="G19:G22"/>
    <mergeCell ref="I4:I7"/>
    <mergeCell ref="C4:C7"/>
    <mergeCell ref="D4:D7"/>
    <mergeCell ref="E4:E7"/>
    <mergeCell ref="F4:F7"/>
    <mergeCell ref="G4:G7"/>
    <mergeCell ref="H4:H7"/>
    <mergeCell ref="B61:B64"/>
    <mergeCell ref="I61:I64"/>
    <mergeCell ref="C61:C64"/>
    <mergeCell ref="D61:D64"/>
    <mergeCell ref="E61:E64"/>
    <mergeCell ref="F61:F64"/>
    <mergeCell ref="G61:G64"/>
    <mergeCell ref="H61:H64"/>
    <mergeCell ref="P61:P64"/>
    <mergeCell ref="Q61:Q64"/>
    <mergeCell ref="R61:R64"/>
    <mergeCell ref="K61:K64"/>
    <mergeCell ref="L61:L64"/>
    <mergeCell ref="M61:M64"/>
    <mergeCell ref="N61:N64"/>
    <mergeCell ref="O61:O6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2"/>
  <sheetViews>
    <sheetView tabSelected="1" workbookViewId="0">
      <selection activeCell="M12" sqref="M12"/>
    </sheetView>
  </sheetViews>
  <sheetFormatPr defaultRowHeight="15"/>
  <cols>
    <col min="1" max="1" width="9.140625" customWidth="1"/>
    <col min="2" max="2" width="19.7109375" customWidth="1"/>
    <col min="3" max="3" width="10.140625" bestFit="1" customWidth="1"/>
    <col min="4" max="4" width="9.5703125" bestFit="1" customWidth="1"/>
    <col min="5" max="5" width="11.7109375" bestFit="1" customWidth="1"/>
    <col min="6" max="6" width="13.42578125" customWidth="1"/>
    <col min="7" max="7" width="14.42578125" customWidth="1"/>
    <col min="8" max="8" width="9.42578125" bestFit="1" customWidth="1"/>
    <col min="9" max="9" width="10.42578125" customWidth="1"/>
    <col min="10" max="10" width="9.42578125" bestFit="1" customWidth="1"/>
    <col min="11" max="11" width="10" bestFit="1" customWidth="1"/>
  </cols>
  <sheetData>
    <row r="1" spans="1:11">
      <c r="A1" s="1"/>
    </row>
    <row r="2" spans="1:11">
      <c r="A2" s="1"/>
    </row>
    <row r="3" spans="1:11">
      <c r="B3" s="2" t="s">
        <v>69</v>
      </c>
      <c r="C3" s="26"/>
      <c r="D3" s="26"/>
      <c r="E3" s="26"/>
    </row>
    <row r="4" spans="1:11">
      <c r="B4" s="12"/>
      <c r="C4" s="49" t="s">
        <v>25</v>
      </c>
      <c r="D4" s="49"/>
      <c r="E4" s="49"/>
      <c r="F4" s="49"/>
      <c r="G4" s="49"/>
      <c r="H4" s="49"/>
      <c r="I4" s="49"/>
      <c r="J4" s="49"/>
      <c r="K4" s="48" t="s">
        <v>24</v>
      </c>
    </row>
    <row r="5" spans="1:11">
      <c r="B5" s="52"/>
      <c r="C5" s="48" t="s">
        <v>8</v>
      </c>
      <c r="D5" s="48" t="s">
        <v>9</v>
      </c>
      <c r="E5" s="48" t="s">
        <v>10</v>
      </c>
      <c r="F5" s="48" t="s">
        <v>11</v>
      </c>
      <c r="G5" s="48" t="s">
        <v>12</v>
      </c>
      <c r="H5" s="48" t="s">
        <v>13</v>
      </c>
      <c r="I5" s="48" t="s">
        <v>14</v>
      </c>
      <c r="J5" s="48" t="s">
        <v>15</v>
      </c>
      <c r="K5" s="48"/>
    </row>
    <row r="6" spans="1:11">
      <c r="B6" s="53"/>
      <c r="C6" s="48"/>
      <c r="D6" s="48"/>
      <c r="E6" s="48"/>
      <c r="F6" s="48"/>
      <c r="G6" s="48"/>
      <c r="H6" s="48"/>
      <c r="I6" s="48"/>
      <c r="J6" s="48"/>
      <c r="K6" s="48"/>
    </row>
    <row r="7" spans="1:11">
      <c r="B7" s="53"/>
      <c r="C7" s="48"/>
      <c r="D7" s="48"/>
      <c r="E7" s="48"/>
      <c r="F7" s="48"/>
      <c r="G7" s="48"/>
      <c r="H7" s="48"/>
      <c r="I7" s="48"/>
      <c r="J7" s="48"/>
      <c r="K7" s="48"/>
    </row>
    <row r="8" spans="1:11" ht="18.75" customHeight="1">
      <c r="B8" s="54"/>
      <c r="C8" s="48"/>
      <c r="D8" s="48"/>
      <c r="E8" s="48"/>
      <c r="F8" s="48"/>
      <c r="G8" s="48"/>
      <c r="H8" s="48"/>
      <c r="I8" s="48"/>
      <c r="J8" s="48"/>
      <c r="K8" s="48"/>
    </row>
    <row r="9" spans="1:11" ht="30.75" customHeight="1">
      <c r="B9" s="12" t="s">
        <v>17</v>
      </c>
      <c r="C9" s="5">
        <v>995147</v>
      </c>
      <c r="D9" s="5">
        <v>32165</v>
      </c>
      <c r="E9" s="5">
        <v>20153</v>
      </c>
      <c r="F9" s="5">
        <v>1864</v>
      </c>
      <c r="G9" s="5">
        <v>10551</v>
      </c>
      <c r="H9" s="5">
        <v>61330</v>
      </c>
      <c r="I9" s="5">
        <v>44524</v>
      </c>
      <c r="J9" s="5">
        <v>9131</v>
      </c>
      <c r="K9" s="5">
        <f>SUM(C9:J9)</f>
        <v>1174865</v>
      </c>
    </row>
    <row r="10" spans="1:11">
      <c r="B10" s="12" t="s">
        <v>18</v>
      </c>
      <c r="C10" s="5">
        <v>3815889</v>
      </c>
      <c r="D10" s="5">
        <v>112696</v>
      </c>
      <c r="E10" s="5">
        <v>34738</v>
      </c>
      <c r="F10" s="5">
        <v>25625</v>
      </c>
      <c r="G10" s="5">
        <v>217861</v>
      </c>
      <c r="H10" s="5">
        <v>539202</v>
      </c>
      <c r="I10" s="5">
        <v>94459</v>
      </c>
      <c r="J10" s="5">
        <v>41149</v>
      </c>
      <c r="K10" s="5">
        <f t="shared" ref="K10:K16" si="0">SUM(C10:J10)</f>
        <v>4881619</v>
      </c>
    </row>
    <row r="11" spans="1:11">
      <c r="B11" s="12" t="s">
        <v>19</v>
      </c>
      <c r="C11" s="5">
        <v>5415671</v>
      </c>
      <c r="D11" s="5">
        <v>72480</v>
      </c>
      <c r="E11" s="5">
        <v>23501</v>
      </c>
      <c r="F11" s="5">
        <v>74049</v>
      </c>
      <c r="G11" s="5">
        <v>418032</v>
      </c>
      <c r="H11" s="5">
        <v>1068589</v>
      </c>
      <c r="I11" s="5">
        <v>104256</v>
      </c>
      <c r="J11" s="5">
        <v>56615</v>
      </c>
      <c r="K11" s="5">
        <f t="shared" si="0"/>
        <v>7233193</v>
      </c>
    </row>
    <row r="12" spans="1:11">
      <c r="B12" s="12" t="s">
        <v>20</v>
      </c>
      <c r="C12" s="5">
        <v>4835187</v>
      </c>
      <c r="D12" s="5">
        <v>37492</v>
      </c>
      <c r="E12" s="5">
        <v>13607</v>
      </c>
      <c r="F12" s="5">
        <v>71895</v>
      </c>
      <c r="G12" s="5">
        <v>316138</v>
      </c>
      <c r="H12" s="5">
        <v>1024284</v>
      </c>
      <c r="I12" s="5">
        <v>105481</v>
      </c>
      <c r="J12" s="5">
        <v>47132</v>
      </c>
      <c r="K12" s="5">
        <f t="shared" si="0"/>
        <v>6451216</v>
      </c>
    </row>
    <row r="13" spans="1:11">
      <c r="B13" s="12" t="s">
        <v>21</v>
      </c>
      <c r="C13" s="5">
        <v>1919406</v>
      </c>
      <c r="D13" s="5">
        <v>31046</v>
      </c>
      <c r="E13" s="5">
        <v>10875</v>
      </c>
      <c r="F13" s="5">
        <v>39722</v>
      </c>
      <c r="G13" s="5">
        <v>186291</v>
      </c>
      <c r="H13" s="5">
        <v>580013</v>
      </c>
      <c r="I13" s="5">
        <v>55123</v>
      </c>
      <c r="J13" s="5">
        <v>19304</v>
      </c>
      <c r="K13" s="5">
        <f t="shared" si="0"/>
        <v>2841780</v>
      </c>
    </row>
    <row r="14" spans="1:11">
      <c r="B14" s="12" t="s">
        <v>22</v>
      </c>
      <c r="C14" s="5">
        <v>68747</v>
      </c>
      <c r="D14" s="5">
        <v>13191</v>
      </c>
      <c r="E14" s="5">
        <v>3201</v>
      </c>
      <c r="F14" s="5">
        <v>16373</v>
      </c>
      <c r="G14" s="5">
        <v>58584</v>
      </c>
      <c r="H14" s="5">
        <v>151665</v>
      </c>
      <c r="I14" s="5">
        <v>17665</v>
      </c>
      <c r="J14" s="5">
        <v>1903</v>
      </c>
      <c r="K14" s="5">
        <f t="shared" si="0"/>
        <v>331329</v>
      </c>
    </row>
    <row r="15" spans="1:11">
      <c r="B15" s="12" t="s">
        <v>23</v>
      </c>
      <c r="C15" s="5">
        <v>3464</v>
      </c>
      <c r="D15" s="5">
        <v>1528</v>
      </c>
      <c r="E15" s="5">
        <v>438</v>
      </c>
      <c r="F15" s="5">
        <v>2388</v>
      </c>
      <c r="G15" s="5">
        <v>14104</v>
      </c>
      <c r="H15" s="5">
        <v>27823</v>
      </c>
      <c r="I15" s="5">
        <v>3474</v>
      </c>
      <c r="J15" s="5">
        <v>18</v>
      </c>
      <c r="K15" s="5">
        <f t="shared" si="0"/>
        <v>53237</v>
      </c>
    </row>
    <row r="16" spans="1:11">
      <c r="B16" s="12" t="s">
        <v>24</v>
      </c>
      <c r="C16" s="7">
        <f>SUM(C9:C15)</f>
        <v>17053511</v>
      </c>
      <c r="D16" s="7">
        <f t="shared" ref="D16:J16" si="1">SUM(D9:D15)</f>
        <v>300598</v>
      </c>
      <c r="E16" s="7">
        <f t="shared" si="1"/>
        <v>106513</v>
      </c>
      <c r="F16" s="7">
        <f t="shared" si="1"/>
        <v>231916</v>
      </c>
      <c r="G16" s="7">
        <f t="shared" si="1"/>
        <v>1221561</v>
      </c>
      <c r="H16" s="7">
        <f t="shared" si="1"/>
        <v>3452906</v>
      </c>
      <c r="I16" s="7">
        <f t="shared" si="1"/>
        <v>424982</v>
      </c>
      <c r="J16" s="7">
        <f t="shared" si="1"/>
        <v>175252</v>
      </c>
      <c r="K16" s="7">
        <f t="shared" si="0"/>
        <v>22967239</v>
      </c>
    </row>
    <row r="17" spans="2:22" ht="17.25" customHeight="1">
      <c r="B17" s="56" t="s">
        <v>68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2:22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22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1"/>
      <c r="M19" s="32"/>
      <c r="N19" s="33"/>
      <c r="O19" s="33"/>
      <c r="P19" s="33"/>
      <c r="Q19" s="33"/>
      <c r="R19" s="31"/>
      <c r="S19" s="31"/>
      <c r="T19" s="31"/>
      <c r="U19" s="31"/>
      <c r="V19" s="31"/>
    </row>
    <row r="20" spans="2:22" ht="15" customHeight="1">
      <c r="B20" s="34"/>
      <c r="C20" s="55"/>
      <c r="D20" s="55"/>
      <c r="E20" s="55"/>
      <c r="F20" s="55"/>
      <c r="G20" s="55"/>
      <c r="H20" s="55"/>
      <c r="I20" s="55"/>
      <c r="J20" s="55"/>
      <c r="K20" s="58"/>
      <c r="L20" s="31"/>
      <c r="M20" s="34"/>
      <c r="N20" s="64"/>
      <c r="O20" s="65"/>
      <c r="P20" s="65"/>
      <c r="Q20" s="65"/>
      <c r="R20" s="34"/>
      <c r="S20" s="34"/>
      <c r="T20" s="34"/>
      <c r="U20" s="34"/>
      <c r="V20" s="31"/>
    </row>
    <row r="21" spans="2:22" ht="15" customHeight="1">
      <c r="B21" s="34"/>
      <c r="C21" s="34"/>
      <c r="D21" s="34"/>
      <c r="E21" s="34"/>
      <c r="F21" s="34"/>
      <c r="G21" s="34"/>
      <c r="H21" s="34"/>
      <c r="I21" s="34"/>
      <c r="J21" s="34"/>
      <c r="K21" s="58"/>
      <c r="L21" s="31"/>
      <c r="M21" s="34"/>
      <c r="N21" s="34"/>
      <c r="O21" s="40"/>
      <c r="P21" s="40"/>
      <c r="Q21" s="40"/>
      <c r="R21" s="34"/>
      <c r="S21" s="34"/>
      <c r="T21" s="34"/>
      <c r="U21" s="34"/>
      <c r="V21" s="31"/>
    </row>
    <row r="22" spans="2:22" ht="15" customHeight="1">
      <c r="B22" s="34"/>
      <c r="C22" s="34"/>
      <c r="D22" s="34"/>
      <c r="E22" s="34"/>
      <c r="F22" s="34"/>
      <c r="G22" s="34"/>
      <c r="H22" s="34"/>
      <c r="I22" s="34"/>
      <c r="J22" s="34"/>
      <c r="K22" s="58"/>
      <c r="L22" s="31"/>
      <c r="M22" s="34"/>
      <c r="N22" s="34"/>
      <c r="O22" s="40"/>
      <c r="P22" s="40"/>
      <c r="Q22" s="40"/>
      <c r="R22" s="34"/>
      <c r="S22" s="34"/>
      <c r="T22" s="34"/>
      <c r="U22" s="34"/>
      <c r="V22" s="31"/>
    </row>
    <row r="23" spans="2:22" ht="15" customHeight="1">
      <c r="B23" s="34"/>
      <c r="C23" s="34"/>
      <c r="D23" s="34"/>
      <c r="E23" s="34"/>
      <c r="F23" s="34"/>
      <c r="G23" s="34"/>
      <c r="H23" s="34"/>
      <c r="I23" s="34"/>
      <c r="J23" s="34"/>
      <c r="K23" s="58"/>
      <c r="L23" s="31"/>
      <c r="M23" s="34"/>
      <c r="N23" s="34"/>
      <c r="O23" s="40"/>
      <c r="P23" s="40"/>
      <c r="Q23" s="40"/>
      <c r="R23" s="34"/>
      <c r="S23" s="34"/>
      <c r="T23" s="34"/>
      <c r="U23" s="34"/>
      <c r="V23" s="31"/>
    </row>
    <row r="24" spans="2:22" ht="15" customHeight="1">
      <c r="B24" s="34"/>
      <c r="C24" s="34"/>
      <c r="D24" s="34"/>
      <c r="E24" s="34"/>
      <c r="F24" s="34"/>
      <c r="G24" s="34"/>
      <c r="H24" s="34"/>
      <c r="I24" s="34"/>
      <c r="J24" s="34"/>
      <c r="K24" s="58"/>
      <c r="L24" s="31"/>
      <c r="M24" s="34"/>
      <c r="N24" s="34"/>
      <c r="O24" s="40"/>
      <c r="P24" s="40"/>
      <c r="Q24" s="40"/>
      <c r="R24" s="34"/>
      <c r="S24" s="34"/>
      <c r="T24" s="34"/>
      <c r="U24" s="34"/>
      <c r="V24" s="31"/>
    </row>
    <row r="25" spans="2:22" ht="15" customHeight="1">
      <c r="B25" s="34"/>
      <c r="C25" s="34"/>
      <c r="D25" s="34"/>
      <c r="E25" s="34"/>
      <c r="F25" s="34"/>
      <c r="G25" s="34"/>
      <c r="H25" s="34"/>
      <c r="I25" s="34"/>
      <c r="J25" s="34"/>
      <c r="K25" s="58"/>
      <c r="L25" s="31"/>
      <c r="M25" s="34"/>
      <c r="N25" s="34"/>
      <c r="O25" s="40"/>
      <c r="P25" s="40"/>
      <c r="Q25" s="40"/>
      <c r="R25" s="34"/>
      <c r="S25" s="34"/>
      <c r="T25" s="34"/>
      <c r="U25" s="34"/>
      <c r="V25" s="31"/>
    </row>
    <row r="26" spans="2:22" ht="15" customHeight="1">
      <c r="B26" s="34"/>
      <c r="C26" s="34"/>
      <c r="D26" s="34"/>
      <c r="E26" s="34"/>
      <c r="F26" s="34"/>
      <c r="G26" s="34"/>
      <c r="H26" s="34"/>
      <c r="I26" s="34"/>
      <c r="J26" s="34"/>
      <c r="K26" s="58"/>
      <c r="L26" s="31"/>
      <c r="M26" s="34"/>
      <c r="N26" s="34"/>
      <c r="O26" s="40"/>
      <c r="P26" s="40"/>
      <c r="Q26" s="40"/>
      <c r="R26" s="34"/>
      <c r="S26" s="34"/>
      <c r="T26" s="34"/>
      <c r="U26" s="34"/>
      <c r="V26" s="31"/>
    </row>
    <row r="27" spans="2:22" ht="15" customHeight="1">
      <c r="B27" s="34"/>
      <c r="C27" s="34"/>
      <c r="D27" s="34"/>
      <c r="E27" s="34"/>
      <c r="F27" s="34"/>
      <c r="G27" s="34"/>
      <c r="H27" s="34"/>
      <c r="I27" s="34"/>
      <c r="J27" s="34"/>
      <c r="K27" s="58"/>
      <c r="L27" s="31"/>
      <c r="M27" s="34"/>
      <c r="N27" s="34"/>
      <c r="O27" s="40"/>
      <c r="P27" s="40"/>
      <c r="Q27" s="40"/>
      <c r="R27" s="34"/>
      <c r="S27" s="34"/>
      <c r="T27" s="34"/>
      <c r="U27" s="34"/>
      <c r="V27" s="31"/>
    </row>
    <row r="28" spans="2:22" ht="15" customHeight="1">
      <c r="B28" s="34"/>
      <c r="C28" s="34"/>
      <c r="D28" s="34"/>
      <c r="E28" s="34"/>
      <c r="F28" s="34"/>
      <c r="G28" s="34"/>
      <c r="H28" s="34"/>
      <c r="I28" s="34"/>
      <c r="J28" s="34"/>
      <c r="K28" s="58"/>
      <c r="L28" s="31"/>
      <c r="M28" s="34"/>
      <c r="N28" s="34"/>
      <c r="O28" s="40"/>
      <c r="P28" s="40"/>
      <c r="Q28" s="40"/>
      <c r="R28" s="34"/>
      <c r="S28" s="34"/>
      <c r="T28" s="34"/>
      <c r="U28" s="34"/>
      <c r="V28" s="31"/>
    </row>
    <row r="29" spans="2:22" ht="15" customHeight="1">
      <c r="B29" s="34"/>
      <c r="C29" s="34"/>
      <c r="D29" s="34"/>
      <c r="E29" s="34"/>
      <c r="F29" s="34"/>
      <c r="G29" s="34"/>
      <c r="H29" s="34"/>
      <c r="I29" s="34"/>
      <c r="J29" s="34"/>
      <c r="K29" s="58"/>
      <c r="L29" s="31"/>
      <c r="M29" s="34"/>
      <c r="N29" s="34"/>
      <c r="O29" s="40"/>
      <c r="P29" s="40"/>
      <c r="Q29" s="40"/>
      <c r="R29" s="34"/>
      <c r="S29" s="34"/>
      <c r="T29" s="34"/>
      <c r="U29" s="34"/>
      <c r="V29" s="31"/>
    </row>
    <row r="30" spans="2:22" ht="15" customHeight="1">
      <c r="B30" s="34"/>
      <c r="C30" s="34"/>
      <c r="D30" s="34"/>
      <c r="E30" s="34"/>
      <c r="F30" s="34"/>
      <c r="G30" s="34"/>
      <c r="H30" s="34"/>
      <c r="I30" s="34"/>
      <c r="J30" s="34"/>
      <c r="K30" s="58"/>
      <c r="L30" s="31"/>
      <c r="M30" s="34"/>
      <c r="N30" s="34"/>
      <c r="O30" s="40"/>
      <c r="P30" s="40"/>
      <c r="Q30" s="40"/>
      <c r="R30" s="34"/>
      <c r="S30" s="34"/>
      <c r="T30" s="34"/>
      <c r="U30" s="34"/>
      <c r="V30" s="31"/>
    </row>
    <row r="31" spans="2:22" ht="15" customHeight="1">
      <c r="B31" s="50"/>
      <c r="C31" s="58"/>
      <c r="D31" s="58"/>
      <c r="E31" s="58"/>
      <c r="F31" s="58"/>
      <c r="G31" s="58"/>
      <c r="H31" s="58"/>
      <c r="I31" s="58"/>
      <c r="J31" s="58"/>
      <c r="K31" s="58"/>
      <c r="L31" s="31"/>
      <c r="M31" s="50"/>
      <c r="N31" s="58"/>
      <c r="O31" s="58"/>
      <c r="P31" s="58"/>
      <c r="Q31" s="58"/>
      <c r="R31" s="35"/>
      <c r="S31" s="31"/>
      <c r="T31" s="31"/>
      <c r="U31" s="31"/>
      <c r="V31" s="31"/>
    </row>
    <row r="32" spans="2:22">
      <c r="B32" s="51"/>
      <c r="C32" s="58"/>
      <c r="D32" s="58"/>
      <c r="E32" s="58"/>
      <c r="F32" s="58"/>
      <c r="G32" s="58"/>
      <c r="H32" s="58"/>
      <c r="I32" s="58"/>
      <c r="J32" s="58"/>
      <c r="K32" s="58"/>
      <c r="L32" s="31"/>
      <c r="M32" s="51"/>
      <c r="N32" s="58"/>
      <c r="O32" s="58"/>
      <c r="P32" s="58"/>
      <c r="Q32" s="58"/>
      <c r="R32" s="31"/>
      <c r="S32" s="31"/>
      <c r="T32" s="31"/>
      <c r="U32" s="31"/>
      <c r="V32" s="31"/>
    </row>
    <row r="33" spans="2:22">
      <c r="B33" s="51"/>
      <c r="C33" s="58"/>
      <c r="D33" s="58"/>
      <c r="E33" s="58"/>
      <c r="F33" s="58"/>
      <c r="G33" s="58"/>
      <c r="H33" s="58"/>
      <c r="I33" s="58"/>
      <c r="J33" s="58"/>
      <c r="K33" s="58"/>
      <c r="L33" s="31"/>
      <c r="M33" s="51"/>
      <c r="N33" s="58"/>
      <c r="O33" s="58"/>
      <c r="P33" s="58"/>
      <c r="Q33" s="58"/>
      <c r="R33" s="31"/>
      <c r="S33" s="31"/>
      <c r="T33" s="31"/>
      <c r="U33" s="31"/>
      <c r="V33" s="31"/>
    </row>
    <row r="34" spans="2:22">
      <c r="B34" s="51"/>
      <c r="C34" s="58"/>
      <c r="D34" s="58"/>
      <c r="E34" s="58"/>
      <c r="F34" s="58"/>
      <c r="G34" s="58"/>
      <c r="H34" s="58"/>
      <c r="I34" s="58"/>
      <c r="J34" s="58"/>
      <c r="K34" s="58"/>
      <c r="L34" s="31"/>
      <c r="M34" s="51"/>
      <c r="N34" s="58"/>
      <c r="O34" s="58"/>
      <c r="P34" s="58"/>
      <c r="Q34" s="58"/>
      <c r="R34" s="31"/>
      <c r="S34" s="31"/>
      <c r="T34" s="31"/>
      <c r="U34" s="31"/>
      <c r="V34" s="31"/>
    </row>
    <row r="35" spans="2:22" ht="6.75" customHeight="1">
      <c r="B35" s="51"/>
      <c r="C35" s="58"/>
      <c r="D35" s="58"/>
      <c r="E35" s="58"/>
      <c r="F35" s="58"/>
      <c r="G35" s="58"/>
      <c r="H35" s="58"/>
      <c r="I35" s="58"/>
      <c r="J35" s="58"/>
      <c r="K35" s="58"/>
      <c r="L35" s="31"/>
      <c r="M35" s="51"/>
      <c r="N35" s="58"/>
      <c r="O35" s="58"/>
      <c r="P35" s="58"/>
      <c r="Q35" s="58"/>
      <c r="R35" s="31"/>
      <c r="S35" s="31"/>
      <c r="T35" s="31"/>
      <c r="U35" s="31"/>
      <c r="V35" s="31"/>
    </row>
    <row r="36" spans="2:22">
      <c r="B36" s="34"/>
      <c r="C36" s="36"/>
      <c r="D36" s="36"/>
      <c r="E36" s="36"/>
      <c r="F36" s="36"/>
      <c r="G36" s="36"/>
      <c r="H36" s="36"/>
      <c r="I36" s="36"/>
      <c r="J36" s="36"/>
      <c r="K36" s="36"/>
      <c r="L36" s="31"/>
      <c r="M36" s="34"/>
      <c r="N36" s="36"/>
      <c r="O36" s="36"/>
      <c r="P36" s="36"/>
      <c r="Q36" s="36"/>
      <c r="R36" s="31"/>
      <c r="S36" s="31"/>
      <c r="T36" s="31"/>
      <c r="U36" s="31"/>
      <c r="V36" s="31"/>
    </row>
    <row r="37" spans="2:22">
      <c r="B37" s="3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34"/>
      <c r="N37" s="36"/>
      <c r="O37" s="36"/>
      <c r="P37" s="36"/>
      <c r="Q37" s="36"/>
      <c r="R37" s="31"/>
      <c r="S37" s="31"/>
      <c r="T37" s="31"/>
      <c r="U37" s="31"/>
      <c r="V37" s="31"/>
    </row>
    <row r="38" spans="2:22">
      <c r="B38" s="34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4"/>
      <c r="N38" s="36"/>
      <c r="O38" s="36"/>
      <c r="P38" s="36"/>
      <c r="Q38" s="36"/>
      <c r="R38" s="31"/>
      <c r="S38" s="31"/>
      <c r="T38" s="31"/>
      <c r="U38" s="31"/>
      <c r="V38" s="31"/>
    </row>
    <row r="39" spans="2:22">
      <c r="B39" s="34"/>
      <c r="C39" s="27" t="s">
        <v>72</v>
      </c>
      <c r="D39" s="2"/>
      <c r="E39" s="2"/>
      <c r="F39" s="2"/>
      <c r="G39" s="2"/>
      <c r="I39" s="41"/>
      <c r="J39" s="41"/>
      <c r="K39" s="41"/>
      <c r="L39" s="41"/>
      <c r="M39" s="34"/>
      <c r="N39" s="36"/>
      <c r="O39" s="36"/>
      <c r="P39" s="36"/>
      <c r="Q39" s="36"/>
      <c r="R39" s="31"/>
      <c r="S39" s="31"/>
      <c r="T39" s="31"/>
      <c r="U39" s="31"/>
      <c r="V39" s="31"/>
    </row>
    <row r="40" spans="2:22">
      <c r="B40" s="34"/>
      <c r="I40" s="41"/>
      <c r="J40" s="41"/>
      <c r="K40" s="41"/>
      <c r="L40" s="41"/>
      <c r="M40" s="34"/>
      <c r="N40" s="36"/>
      <c r="O40" s="36"/>
      <c r="P40" s="36"/>
      <c r="Q40" s="36"/>
      <c r="R40" s="31"/>
      <c r="S40" s="31"/>
      <c r="T40" s="31"/>
      <c r="U40" s="31"/>
      <c r="V40" s="31"/>
    </row>
    <row r="41" spans="2:22">
      <c r="B41" s="34"/>
      <c r="C41" s="5"/>
      <c r="D41" s="5" t="s">
        <v>60</v>
      </c>
      <c r="E41" s="5" t="s">
        <v>45</v>
      </c>
      <c r="F41" s="5" t="s">
        <v>46</v>
      </c>
      <c r="G41" s="5" t="s">
        <v>47</v>
      </c>
      <c r="H41" s="5" t="s">
        <v>48</v>
      </c>
      <c r="I41" s="41"/>
      <c r="J41" s="41"/>
      <c r="K41" s="41"/>
      <c r="L41" s="41"/>
      <c r="M41" s="34"/>
      <c r="N41" s="36"/>
      <c r="O41" s="36"/>
      <c r="P41" s="36"/>
      <c r="Q41" s="36"/>
      <c r="R41" s="31"/>
      <c r="S41" s="31"/>
      <c r="T41" s="31"/>
      <c r="U41" s="31"/>
      <c r="V41" s="31"/>
    </row>
    <row r="42" spans="2:22" ht="25.5">
      <c r="B42" s="34"/>
      <c r="C42" s="5" t="s">
        <v>61</v>
      </c>
      <c r="D42" s="6">
        <v>15.941432072324391</v>
      </c>
      <c r="E42" s="6">
        <v>15.844734975169757</v>
      </c>
      <c r="F42" s="6">
        <v>16.445688874248539</v>
      </c>
      <c r="G42" s="6">
        <v>17.375665335994679</v>
      </c>
      <c r="H42" s="6">
        <v>17.678859936202826</v>
      </c>
      <c r="I42" s="41"/>
      <c r="J42" s="41"/>
      <c r="K42" s="41"/>
      <c r="L42" s="41"/>
      <c r="M42" s="34"/>
      <c r="N42" s="36"/>
      <c r="O42" s="36"/>
      <c r="P42" s="36"/>
      <c r="Q42" s="36"/>
      <c r="R42" s="31"/>
      <c r="S42" s="31"/>
      <c r="T42" s="31"/>
      <c r="U42" s="31"/>
      <c r="V42" s="31"/>
    </row>
    <row r="43" spans="2:22">
      <c r="B43" s="34"/>
      <c r="C43" s="5" t="s">
        <v>50</v>
      </c>
      <c r="D43" s="6">
        <v>8.4750063435676228</v>
      </c>
      <c r="E43" s="6">
        <v>8.3478818541347497</v>
      </c>
      <c r="F43" s="6">
        <v>8.9570867442458066</v>
      </c>
      <c r="G43" s="6">
        <v>8.6397889977392612</v>
      </c>
      <c r="H43" s="6">
        <v>8.5619159320494873</v>
      </c>
      <c r="I43" s="41"/>
      <c r="J43" s="41"/>
      <c r="K43" s="41"/>
      <c r="L43" s="41"/>
      <c r="M43" s="34"/>
      <c r="N43" s="36"/>
      <c r="O43" s="36"/>
      <c r="P43" s="36"/>
      <c r="Q43" s="36"/>
      <c r="R43" s="31"/>
      <c r="S43" s="31"/>
      <c r="T43" s="31"/>
      <c r="U43" s="31"/>
      <c r="V43" s="31"/>
    </row>
    <row r="44" spans="2:22" ht="51">
      <c r="B44" s="34"/>
      <c r="C44" s="5" t="s">
        <v>62</v>
      </c>
      <c r="D44" s="6">
        <v>15.277615943951229</v>
      </c>
      <c r="E44" s="6">
        <v>14.992152635841746</v>
      </c>
      <c r="F44" s="6">
        <v>14.932894520981971</v>
      </c>
      <c r="G44" s="6">
        <v>15.062636919900285</v>
      </c>
      <c r="H44" s="6">
        <v>14.938380397799897</v>
      </c>
      <c r="I44" s="41"/>
      <c r="J44" s="41"/>
      <c r="K44" s="41"/>
      <c r="L44" s="41"/>
      <c r="M44" s="34"/>
      <c r="N44" s="36"/>
      <c r="O44" s="36"/>
      <c r="P44" s="36"/>
      <c r="Q44" s="36"/>
      <c r="R44" s="31"/>
      <c r="S44" s="31"/>
      <c r="T44" s="31"/>
      <c r="U44" s="31"/>
      <c r="V44" s="31"/>
    </row>
    <row r="45" spans="2:22" ht="38.25">
      <c r="B45" s="34"/>
      <c r="C45" s="5" t="s">
        <v>49</v>
      </c>
      <c r="D45" s="6">
        <v>16.043974029971643</v>
      </c>
      <c r="E45" s="6">
        <v>15.716420704688769</v>
      </c>
      <c r="F45" s="6">
        <v>15.775433502324109</v>
      </c>
      <c r="G45" s="6">
        <v>16.00117699677503</v>
      </c>
      <c r="H45" s="6">
        <v>15.800341051024819</v>
      </c>
      <c r="I45" s="41"/>
      <c r="J45" s="41"/>
      <c r="K45" s="41"/>
      <c r="L45" s="41"/>
      <c r="M45" s="34"/>
      <c r="N45" s="36"/>
      <c r="O45" s="36"/>
      <c r="P45" s="36"/>
      <c r="Q45" s="36"/>
      <c r="R45" s="31"/>
      <c r="S45" s="31"/>
      <c r="T45" s="31"/>
      <c r="U45" s="31"/>
      <c r="V45" s="31"/>
    </row>
    <row r="46" spans="2:22">
      <c r="B46" s="34"/>
      <c r="C46" s="5" t="s">
        <v>53</v>
      </c>
      <c r="D46" s="6">
        <v>10.800095965892778</v>
      </c>
      <c r="E46" s="6">
        <v>10.426786886137092</v>
      </c>
      <c r="F46" s="6">
        <v>10.814815395530609</v>
      </c>
      <c r="G46" s="6">
        <v>11.268564986259756</v>
      </c>
      <c r="H46" s="6">
        <v>11.350728036743869</v>
      </c>
      <c r="I46" s="41"/>
      <c r="J46" s="41"/>
      <c r="K46" s="41"/>
      <c r="L46" s="41"/>
      <c r="M46" s="34"/>
      <c r="N46" s="36"/>
      <c r="O46" s="36"/>
      <c r="P46" s="36"/>
      <c r="Q46" s="36"/>
      <c r="R46" s="31"/>
      <c r="S46" s="31"/>
      <c r="T46" s="31"/>
      <c r="U46" s="31"/>
      <c r="V46" s="31"/>
    </row>
    <row r="47" spans="2:22">
      <c r="B47" s="34"/>
      <c r="C47" s="5" t="s">
        <v>63</v>
      </c>
      <c r="D47" s="6">
        <v>11.364219781160086</v>
      </c>
      <c r="E47" s="6">
        <v>11.013051978375982</v>
      </c>
      <c r="F47" s="6">
        <v>10.930019731378179</v>
      </c>
      <c r="G47" s="6">
        <v>10.90098679631337</v>
      </c>
      <c r="H47" s="6">
        <v>10.942731141913784</v>
      </c>
      <c r="I47" s="36"/>
      <c r="J47" s="36"/>
      <c r="K47" s="36"/>
      <c r="L47" s="31"/>
      <c r="M47" s="34"/>
      <c r="N47" s="36"/>
      <c r="O47" s="36"/>
      <c r="P47" s="36"/>
      <c r="Q47" s="36"/>
      <c r="R47" s="31"/>
      <c r="S47" s="31"/>
      <c r="T47" s="31"/>
      <c r="U47" s="31"/>
      <c r="V47" s="31"/>
    </row>
    <row r="48" spans="2:22">
      <c r="B48" s="34"/>
      <c r="C48" s="5" t="s">
        <v>51</v>
      </c>
      <c r="D48" s="6">
        <v>34.775630157115408</v>
      </c>
      <c r="E48" s="6">
        <v>34.481525359322262</v>
      </c>
      <c r="F48" s="6">
        <v>34.777988786398986</v>
      </c>
      <c r="G48" s="6">
        <v>35.03308951584814</v>
      </c>
      <c r="H48" s="6">
        <v>35.572374645222325</v>
      </c>
      <c r="I48" s="36"/>
      <c r="J48" s="36"/>
      <c r="K48" s="36"/>
      <c r="L48" s="31"/>
      <c r="M48" s="34"/>
      <c r="N48" s="36"/>
      <c r="O48" s="36"/>
      <c r="P48" s="36"/>
      <c r="Q48" s="36"/>
      <c r="R48" s="31"/>
      <c r="S48" s="31"/>
      <c r="T48" s="31"/>
      <c r="U48" s="31"/>
      <c r="V48" s="31"/>
    </row>
    <row r="49" spans="2:22">
      <c r="B49" s="34"/>
      <c r="C49" s="5" t="s">
        <v>54</v>
      </c>
      <c r="D49" s="22">
        <v>25.151666360269974</v>
      </c>
      <c r="E49" s="22">
        <v>24.523152473870621</v>
      </c>
      <c r="F49" s="22">
        <v>24.045368453119416</v>
      </c>
      <c r="G49" s="22">
        <v>24.258884715400171</v>
      </c>
      <c r="H49" s="22">
        <v>23.986060125671418</v>
      </c>
      <c r="I49" s="36"/>
      <c r="J49" s="36"/>
      <c r="K49" s="36"/>
      <c r="L49" s="31"/>
      <c r="M49" s="34"/>
      <c r="N49" s="36"/>
      <c r="O49" s="36"/>
      <c r="P49" s="36"/>
      <c r="Q49" s="36"/>
      <c r="R49" s="31"/>
      <c r="S49" s="31"/>
      <c r="T49" s="31"/>
      <c r="U49" s="31"/>
      <c r="V49" s="31"/>
    </row>
    <row r="50" spans="2:22" ht="25.5">
      <c r="B50" s="34"/>
      <c r="C50" s="5" t="s">
        <v>55</v>
      </c>
      <c r="D50" s="6">
        <v>12.527111718253824</v>
      </c>
      <c r="E50" s="6">
        <v>12.579715621899949</v>
      </c>
      <c r="F50" s="6">
        <v>12.817111590117728</v>
      </c>
      <c r="G50" s="6">
        <v>14.367501732122671</v>
      </c>
      <c r="H50" s="6">
        <v>14.322679397937241</v>
      </c>
      <c r="I50" s="36"/>
      <c r="J50" s="36"/>
      <c r="K50" s="36"/>
      <c r="L50" s="31"/>
      <c r="M50" s="34"/>
      <c r="N50" s="36"/>
      <c r="O50" s="36"/>
      <c r="P50" s="36"/>
      <c r="Q50" s="36"/>
      <c r="R50" s="31"/>
      <c r="S50" s="31"/>
      <c r="T50" s="31"/>
      <c r="U50" s="31"/>
      <c r="V50" s="31"/>
    </row>
    <row r="51" spans="2:22">
      <c r="B51" s="34"/>
      <c r="C51" s="5" t="s">
        <v>56</v>
      </c>
      <c r="D51" s="6">
        <v>22.709965658653687</v>
      </c>
      <c r="E51" s="6">
        <v>22.21450885109337</v>
      </c>
      <c r="F51" s="6">
        <v>22.067884449278608</v>
      </c>
      <c r="G51" s="6">
        <v>22.152313457048521</v>
      </c>
      <c r="H51" s="6">
        <v>21.984180961737071</v>
      </c>
      <c r="I51" s="36"/>
      <c r="J51" s="36"/>
      <c r="K51" s="36"/>
      <c r="L51" s="31"/>
      <c r="M51" s="34"/>
      <c r="N51" s="36"/>
      <c r="O51" s="36"/>
      <c r="P51" s="36"/>
      <c r="Q51" s="36"/>
      <c r="R51" s="31"/>
      <c r="S51" s="31"/>
      <c r="T51" s="31"/>
      <c r="U51" s="31"/>
      <c r="V51" s="31"/>
    </row>
    <row r="52" spans="2:22">
      <c r="B52" s="34"/>
      <c r="C52" s="5" t="s">
        <v>52</v>
      </c>
      <c r="D52" s="6">
        <v>17.319024506093129</v>
      </c>
      <c r="E52" s="6">
        <v>17.263764251746025</v>
      </c>
      <c r="F52" s="6">
        <v>16.612937660119556</v>
      </c>
      <c r="G52" s="6">
        <v>16.503952666342514</v>
      </c>
      <c r="H52" s="6">
        <v>16.208162287713122</v>
      </c>
      <c r="I52" s="37"/>
      <c r="J52" s="37"/>
      <c r="K52" s="37"/>
      <c r="L52" s="31"/>
      <c r="M52" s="34"/>
      <c r="N52" s="36"/>
      <c r="O52" s="36"/>
      <c r="P52" s="36"/>
      <c r="Q52" s="36"/>
      <c r="R52" s="31"/>
      <c r="S52" s="31"/>
      <c r="T52" s="31"/>
      <c r="U52" s="31"/>
      <c r="V52" s="31"/>
    </row>
    <row r="53" spans="2:22">
      <c r="B53" s="31"/>
      <c r="C53" s="5" t="s">
        <v>57</v>
      </c>
      <c r="D53" s="6">
        <v>9.7545640311678969</v>
      </c>
      <c r="E53" s="6">
        <v>9.5331345409230472</v>
      </c>
      <c r="F53" s="6">
        <v>9.7531538916974103</v>
      </c>
      <c r="G53" s="6">
        <v>10.012394366197183</v>
      </c>
      <c r="H53" s="6">
        <v>9.5443105047026098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2:22">
      <c r="B54" s="31"/>
      <c r="C54" s="5" t="s">
        <v>59</v>
      </c>
      <c r="D54" s="6">
        <v>38.160712607635503</v>
      </c>
      <c r="E54" s="6">
        <v>37.515084838586169</v>
      </c>
      <c r="F54" s="6">
        <v>38.478374304267163</v>
      </c>
      <c r="G54" s="6">
        <v>37.65918573259524</v>
      </c>
      <c r="H54" s="6">
        <v>36.784648187633259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2:22" ht="25.5">
      <c r="B55" s="31"/>
      <c r="C55" s="5" t="s">
        <v>58</v>
      </c>
      <c r="D55" s="6">
        <v>12.817748624362219</v>
      </c>
      <c r="E55" s="6">
        <v>12.795248127014244</v>
      </c>
      <c r="F55" s="6">
        <v>12.978160980715666</v>
      </c>
      <c r="G55" s="6">
        <v>13.226442211913369</v>
      </c>
      <c r="H55" s="6">
        <v>13.342999861737919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2:22">
      <c r="B56" s="39"/>
      <c r="C56" s="18" t="s">
        <v>70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2:22">
      <c r="B57" s="38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2:22">
      <c r="B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2:22" ht="15.75" customHeight="1">
      <c r="B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2:22">
      <c r="B60" s="28" t="s">
        <v>73</v>
      </c>
      <c r="C60" s="28"/>
      <c r="D60" s="28"/>
      <c r="E60" s="28"/>
      <c r="F60" s="28"/>
      <c r="G60" s="28"/>
      <c r="H60" s="9"/>
    </row>
    <row r="61" spans="2:22">
      <c r="B61" s="9"/>
      <c r="C61" s="59" t="s">
        <v>64</v>
      </c>
      <c r="D61" s="59"/>
      <c r="E61" s="59"/>
      <c r="F61" s="59" t="s">
        <v>65</v>
      </c>
      <c r="G61" s="59"/>
      <c r="H61" s="59"/>
    </row>
    <row r="62" spans="2:22" ht="15" customHeight="1">
      <c r="B62" s="9"/>
      <c r="C62" s="23" t="s">
        <v>46</v>
      </c>
      <c r="D62" s="23" t="s">
        <v>47</v>
      </c>
      <c r="E62" s="23" t="s">
        <v>48</v>
      </c>
      <c r="F62" s="23" t="s">
        <v>46</v>
      </c>
      <c r="G62" s="23" t="s">
        <v>47</v>
      </c>
      <c r="H62" s="23" t="s">
        <v>48</v>
      </c>
      <c r="N62" s="31"/>
      <c r="R62" s="31"/>
      <c r="V62" s="31"/>
    </row>
    <row r="63" spans="2:22">
      <c r="B63" s="24" t="s">
        <v>61</v>
      </c>
      <c r="C63" s="25">
        <v>3.1222460027697343</v>
      </c>
      <c r="D63" s="25">
        <v>3.3153153153153156</v>
      </c>
      <c r="E63" s="25">
        <v>3.2752368698093344</v>
      </c>
      <c r="F63" s="25">
        <v>32.884300642074784</v>
      </c>
      <c r="G63" s="25">
        <v>31.73573573573573</v>
      </c>
      <c r="H63" s="25">
        <v>31.781494911685577</v>
      </c>
      <c r="N63" s="31"/>
      <c r="R63" s="31"/>
      <c r="V63" s="31"/>
    </row>
    <row r="64" spans="2:22">
      <c r="B64" s="24" t="s">
        <v>50</v>
      </c>
      <c r="C64" s="25">
        <v>2.0145044319097503</v>
      </c>
      <c r="D64" s="25">
        <v>2.0570948782535687</v>
      </c>
      <c r="E64" s="25">
        <v>1.8386961972419558</v>
      </c>
      <c r="F64" s="25">
        <v>40.692989524576959</v>
      </c>
      <c r="G64" s="25">
        <v>41.225860621326618</v>
      </c>
      <c r="H64" s="25">
        <v>41.87212703719181</v>
      </c>
      <c r="N64" s="31"/>
      <c r="R64" s="31"/>
      <c r="V64" s="31"/>
    </row>
    <row r="65" spans="2:22">
      <c r="B65" s="24" t="s">
        <v>62</v>
      </c>
      <c r="C65" s="25">
        <v>2.3196539719379681</v>
      </c>
      <c r="D65" s="25">
        <v>2.2800348327025493</v>
      </c>
      <c r="E65" s="25">
        <v>2.3905334372877944</v>
      </c>
      <c r="F65" s="25">
        <v>37.897668530435695</v>
      </c>
      <c r="G65" s="25">
        <v>38.998810999095696</v>
      </c>
      <c r="H65" s="25">
        <v>39.685034749293699</v>
      </c>
      <c r="N65" s="31"/>
      <c r="R65" s="31"/>
      <c r="V65" s="31"/>
    </row>
    <row r="66" spans="2:22">
      <c r="B66" s="24" t="s">
        <v>49</v>
      </c>
      <c r="C66" s="25">
        <v>2.5047918969718928</v>
      </c>
      <c r="D66" s="25">
        <v>2.4922767616338941</v>
      </c>
      <c r="E66" s="25">
        <v>2.4714143539844278</v>
      </c>
      <c r="F66" s="25">
        <v>37.801951440046324</v>
      </c>
      <c r="G66" s="25">
        <v>38.616498308243024</v>
      </c>
      <c r="H66" s="25">
        <v>39.319860360929404</v>
      </c>
      <c r="N66" s="31"/>
      <c r="R66" s="31"/>
      <c r="V66" s="31"/>
    </row>
    <row r="67" spans="2:22">
      <c r="B67" s="24" t="s">
        <v>53</v>
      </c>
      <c r="C67" s="25">
        <v>1.5822067819651084</v>
      </c>
      <c r="D67" s="25">
        <v>1.6848117080135645</v>
      </c>
      <c r="E67" s="25">
        <v>1.8923465096719934</v>
      </c>
      <c r="F67" s="25">
        <v>36.987387659542328</v>
      </c>
      <c r="G67" s="25">
        <v>37.808316973050154</v>
      </c>
      <c r="H67" s="25">
        <v>38.137790860667224</v>
      </c>
      <c r="N67" s="31"/>
      <c r="R67" s="31"/>
      <c r="V67" s="31"/>
    </row>
    <row r="68" spans="2:22">
      <c r="B68" s="24" t="s">
        <v>63</v>
      </c>
      <c r="C68" s="25">
        <v>1.5432098765432098</v>
      </c>
      <c r="D68" s="25">
        <v>1.345652688936271</v>
      </c>
      <c r="E68" s="25">
        <v>1.6417499770705311</v>
      </c>
      <c r="F68" s="25">
        <v>39.582735189970329</v>
      </c>
      <c r="G68" s="25">
        <v>40.656242596541105</v>
      </c>
      <c r="H68" s="25">
        <v>42.300284325415021</v>
      </c>
      <c r="N68" s="31"/>
      <c r="R68" s="31"/>
      <c r="V68" s="31"/>
    </row>
    <row r="69" spans="2:22">
      <c r="B69" s="24" t="s">
        <v>51</v>
      </c>
      <c r="C69" s="25">
        <v>1.4564194488012545</v>
      </c>
      <c r="D69" s="25">
        <v>1.5211139700317844</v>
      </c>
      <c r="E69" s="25">
        <v>1.2206721623335448</v>
      </c>
      <c r="F69" s="25">
        <v>40.279333781462391</v>
      </c>
      <c r="G69" s="25">
        <v>40.487361888905703</v>
      </c>
      <c r="H69" s="25">
        <v>40.623018389346868</v>
      </c>
      <c r="N69" s="31"/>
      <c r="R69" s="31"/>
      <c r="V69" s="31"/>
    </row>
    <row r="70" spans="2:22">
      <c r="B70" s="24" t="s">
        <v>54</v>
      </c>
      <c r="C70" s="25">
        <v>2.3976641024201246</v>
      </c>
      <c r="D70" s="25">
        <v>2.473293296664234</v>
      </c>
      <c r="E70" s="25">
        <v>2.4080757951725693</v>
      </c>
      <c r="F70" s="25">
        <v>32.380631515900198</v>
      </c>
      <c r="G70" s="25">
        <v>33.07141119904211</v>
      </c>
      <c r="H70" s="25">
        <v>34.045792916760654</v>
      </c>
      <c r="N70" s="31"/>
      <c r="R70" s="31"/>
      <c r="V70" s="31"/>
    </row>
    <row r="71" spans="2:22">
      <c r="B71" s="24" t="s">
        <v>55</v>
      </c>
      <c r="C71" s="25">
        <v>4.6123474515434308</v>
      </c>
      <c r="D71" s="25">
        <v>4.2171189979123174</v>
      </c>
      <c r="E71" s="25">
        <v>4.225587816919087</v>
      </c>
      <c r="F71" s="25">
        <v>39.716439339554917</v>
      </c>
      <c r="G71" s="25">
        <v>39.490605427974948</v>
      </c>
      <c r="H71" s="25">
        <v>39.653585474018911</v>
      </c>
      <c r="N71" s="31"/>
      <c r="R71" s="31"/>
      <c r="V71" s="31"/>
    </row>
    <row r="72" spans="2:22">
      <c r="B72" s="24" t="s">
        <v>56</v>
      </c>
      <c r="C72" s="25">
        <v>2.5837870743007878</v>
      </c>
      <c r="D72" s="25">
        <v>2.3848491933598317</v>
      </c>
      <c r="E72" s="25">
        <v>2.1820942823187641</v>
      </c>
      <c r="F72" s="25">
        <v>34.370455544658249</v>
      </c>
      <c r="G72" s="25">
        <v>34.974448044356855</v>
      </c>
      <c r="H72" s="25">
        <v>35.963290637792163</v>
      </c>
      <c r="N72" s="31"/>
      <c r="R72" s="31"/>
      <c r="V72" s="31"/>
    </row>
    <row r="73" spans="2:22">
      <c r="B73" s="24" t="s">
        <v>52</v>
      </c>
      <c r="C73" s="25">
        <v>1.9289508632138113</v>
      </c>
      <c r="D73" s="25">
        <v>1.6224489795918369</v>
      </c>
      <c r="E73" s="25">
        <v>1.5223964559454328</v>
      </c>
      <c r="F73" s="25">
        <v>35.325365205843298</v>
      </c>
      <c r="G73" s="25">
        <v>36.595238095238095</v>
      </c>
      <c r="H73" s="25">
        <v>37.940369875536177</v>
      </c>
      <c r="N73" s="31"/>
      <c r="R73" s="31"/>
      <c r="V73" s="31"/>
    </row>
    <row r="74" spans="2:22">
      <c r="B74" s="24" t="s">
        <v>57</v>
      </c>
      <c r="C74" s="25">
        <v>2.4193548387096775</v>
      </c>
      <c r="D74" s="25">
        <v>2.4274840567784404</v>
      </c>
      <c r="E74" s="25">
        <v>2.290878520386717</v>
      </c>
      <c r="F74" s="25">
        <v>48.068760611205434</v>
      </c>
      <c r="G74" s="25">
        <v>48.508537337996302</v>
      </c>
      <c r="H74" s="25">
        <v>48.970155527532576</v>
      </c>
      <c r="N74" s="31"/>
      <c r="R74" s="31"/>
      <c r="V74" s="31"/>
    </row>
    <row r="75" spans="2:22">
      <c r="B75" s="24" t="s">
        <v>59</v>
      </c>
      <c r="C75" s="25">
        <v>3.487155433684515</v>
      </c>
      <c r="D75" s="25">
        <v>3.1644118321485899</v>
      </c>
      <c r="E75" s="25">
        <v>3.1261776696700814</v>
      </c>
      <c r="F75" s="25">
        <v>33.900995814691875</v>
      </c>
      <c r="G75" s="25">
        <v>34.656835940945093</v>
      </c>
      <c r="H75" s="25">
        <v>36.157456576107435</v>
      </c>
      <c r="N75" s="31"/>
      <c r="R75" s="31"/>
      <c r="V75" s="31"/>
    </row>
    <row r="76" spans="2:22">
      <c r="B76" s="24" t="s">
        <v>58</v>
      </c>
      <c r="C76" s="25">
        <v>3.9421916802182237</v>
      </c>
      <c r="D76" s="25">
        <v>4.0436293041790128</v>
      </c>
      <c r="E76" s="25">
        <v>4.3367732192298014</v>
      </c>
      <c r="F76" s="25">
        <v>39.054713318994914</v>
      </c>
      <c r="G76" s="25">
        <v>41.432512516603651</v>
      </c>
      <c r="H76" s="25">
        <v>41.55046564309086</v>
      </c>
      <c r="N76" s="31"/>
      <c r="R76" s="31"/>
      <c r="V76" s="31"/>
    </row>
    <row r="77" spans="2:22">
      <c r="B77" s="18" t="s">
        <v>70</v>
      </c>
      <c r="N77" s="31"/>
      <c r="R77" s="31"/>
      <c r="V77" s="31"/>
    </row>
    <row r="78" spans="2:22">
      <c r="N78" s="31"/>
      <c r="R78" s="31"/>
      <c r="V78" s="31"/>
    </row>
    <row r="79" spans="2:22">
      <c r="N79" s="31"/>
      <c r="R79" s="31"/>
      <c r="V79" s="31"/>
    </row>
    <row r="80" spans="2:22">
      <c r="N80" s="31"/>
      <c r="R80" s="31"/>
      <c r="V80" s="31"/>
    </row>
    <row r="81" spans="2:22">
      <c r="B81" s="2" t="s">
        <v>71</v>
      </c>
      <c r="C81" s="26"/>
      <c r="D81" s="26"/>
      <c r="E81" s="26"/>
      <c r="F81" s="26"/>
      <c r="G81" s="26"/>
      <c r="H81" s="26"/>
      <c r="I81" s="26"/>
      <c r="J81" s="26"/>
      <c r="N81" s="31"/>
      <c r="R81" s="31"/>
      <c r="V81" s="31"/>
    </row>
    <row r="82" spans="2:22">
      <c r="C82" s="60" t="s">
        <v>66</v>
      </c>
      <c r="D82" s="61"/>
      <c r="E82" s="62"/>
      <c r="F82" s="60" t="s">
        <v>67</v>
      </c>
      <c r="G82" s="61"/>
      <c r="H82" s="62"/>
      <c r="N82" s="31"/>
      <c r="R82" s="31"/>
      <c r="V82" s="31"/>
    </row>
    <row r="83" spans="2:22" ht="25.5" customHeight="1">
      <c r="B83" s="24"/>
      <c r="C83" s="25" t="s">
        <v>46</v>
      </c>
      <c r="D83" s="25" t="s">
        <v>47</v>
      </c>
      <c r="E83" s="25" t="s">
        <v>48</v>
      </c>
      <c r="F83" s="25" t="s">
        <v>46</v>
      </c>
      <c r="G83" s="25" t="s">
        <v>47</v>
      </c>
      <c r="H83" s="25" t="s">
        <v>48</v>
      </c>
      <c r="N83" s="31"/>
      <c r="R83" s="31"/>
      <c r="V83" s="31"/>
    </row>
    <row r="84" spans="2:22">
      <c r="B84" s="24" t="s">
        <v>49</v>
      </c>
      <c r="C84" s="25">
        <v>2.567651676312392</v>
      </c>
      <c r="D84" s="25">
        <v>2.6623718923159911</v>
      </c>
      <c r="E84" s="25">
        <v>2.9758034946741807</v>
      </c>
      <c r="F84" s="25">
        <v>10.27184532159125</v>
      </c>
      <c r="G84" s="25">
        <v>10.483683126563035</v>
      </c>
      <c r="H84" s="25">
        <v>10.861467072971582</v>
      </c>
      <c r="N84" s="31"/>
      <c r="R84" s="31"/>
      <c r="V84" s="31"/>
    </row>
    <row r="85" spans="2:22" ht="25.5" customHeight="1">
      <c r="B85" s="24" t="s">
        <v>62</v>
      </c>
      <c r="C85" s="25">
        <v>2.8150648802616312</v>
      </c>
      <c r="D85" s="25">
        <v>2.9097029172388384</v>
      </c>
      <c r="E85" s="25">
        <v>3.2741463578213161</v>
      </c>
      <c r="F85" s="25">
        <v>11.645954214579596</v>
      </c>
      <c r="G85" s="25">
        <v>11.864470643400209</v>
      </c>
      <c r="H85" s="25">
        <v>12.232254386626762</v>
      </c>
      <c r="N85" s="31"/>
      <c r="R85" s="31"/>
      <c r="V85" s="31"/>
    </row>
    <row r="86" spans="2:22">
      <c r="B86" s="24" t="s">
        <v>50</v>
      </c>
      <c r="C86" s="25">
        <v>5.3182917002417405</v>
      </c>
      <c r="D86" s="25">
        <v>4.534005037783376</v>
      </c>
      <c r="E86" s="25">
        <v>4.7221061429168412</v>
      </c>
      <c r="F86" s="25">
        <v>12.046736502820306</v>
      </c>
      <c r="G86" s="25">
        <v>13.643996641477752</v>
      </c>
      <c r="H86" s="25">
        <v>13.623067279565399</v>
      </c>
      <c r="N86" s="31"/>
      <c r="R86" s="31"/>
      <c r="V86" s="31"/>
    </row>
    <row r="87" spans="2:22">
      <c r="B87" s="24" t="s">
        <v>63</v>
      </c>
      <c r="C87" s="25">
        <v>4.5219638242894051</v>
      </c>
      <c r="D87" s="25">
        <v>4.4823501539919448</v>
      </c>
      <c r="E87" s="25">
        <v>4.5881867375951577</v>
      </c>
      <c r="F87" s="25">
        <v>13.190257440903434</v>
      </c>
      <c r="G87" s="25">
        <v>13.72897417673537</v>
      </c>
      <c r="H87" s="25">
        <v>14.161240025681007</v>
      </c>
      <c r="N87" s="31"/>
      <c r="R87" s="31"/>
      <c r="V87" s="31"/>
    </row>
    <row r="88" spans="2:22">
      <c r="B88" s="24" t="s">
        <v>51</v>
      </c>
      <c r="C88" s="25">
        <v>0.72447531555754718</v>
      </c>
      <c r="D88" s="25">
        <v>0.62812168911760258</v>
      </c>
      <c r="E88" s="25">
        <v>0.64204185161699434</v>
      </c>
      <c r="F88" s="25">
        <v>8.8505489580999317</v>
      </c>
      <c r="G88" s="25">
        <v>9.2477675192977138</v>
      </c>
      <c r="H88" s="25">
        <v>10.351934051997464</v>
      </c>
      <c r="N88" s="31"/>
      <c r="R88" s="31"/>
      <c r="V88" s="31"/>
    </row>
    <row r="89" spans="2:22">
      <c r="B89" s="24" t="s">
        <v>52</v>
      </c>
      <c r="C89" s="25">
        <v>1.9488711819389111</v>
      </c>
      <c r="D89" s="25">
        <v>2.0408163265306123</v>
      </c>
      <c r="E89" s="25">
        <v>2.2959004289431122</v>
      </c>
      <c r="F89" s="25">
        <v>9.4687915006640111</v>
      </c>
      <c r="G89" s="25">
        <v>9.5680272108843543</v>
      </c>
      <c r="H89" s="25">
        <v>9.770761549820687</v>
      </c>
      <c r="N89" s="31"/>
      <c r="R89" s="31"/>
      <c r="V89" s="31"/>
    </row>
    <row r="90" spans="2:22">
      <c r="B90" s="24" t="s">
        <v>53</v>
      </c>
      <c r="C90" s="25">
        <v>2.0995393097198098</v>
      </c>
      <c r="D90" s="25">
        <v>2.3880064251293951</v>
      </c>
      <c r="E90" s="25">
        <v>2.6107373142696946</v>
      </c>
      <c r="F90" s="25">
        <v>8.5680839815723893</v>
      </c>
      <c r="G90" s="25">
        <v>8.9559164733178651</v>
      </c>
      <c r="H90" s="25">
        <v>9.9348191757779638</v>
      </c>
      <c r="N90" s="31"/>
      <c r="R90" s="31"/>
      <c r="V90" s="31"/>
    </row>
    <row r="91" spans="2:22">
      <c r="B91" s="24" t="s">
        <v>54</v>
      </c>
      <c r="C91" s="25">
        <v>2.1842888427199734</v>
      </c>
      <c r="D91" s="25">
        <v>2.1234401601466764</v>
      </c>
      <c r="E91" s="25">
        <v>2.6468155500413566</v>
      </c>
      <c r="F91" s="25">
        <v>14.925037902184288</v>
      </c>
      <c r="G91" s="25">
        <v>15.152195468747076</v>
      </c>
      <c r="H91" s="25">
        <v>15.121437702082863</v>
      </c>
      <c r="N91" s="31"/>
      <c r="R91" s="31"/>
      <c r="V91" s="31"/>
    </row>
    <row r="92" spans="2:22">
      <c r="B92" s="24" t="s">
        <v>55</v>
      </c>
      <c r="C92" s="25">
        <v>4.3072505384063167</v>
      </c>
      <c r="D92" s="25">
        <v>4.609603340292276</v>
      </c>
      <c r="E92" s="25">
        <v>4.493347837001088</v>
      </c>
      <c r="F92" s="25">
        <v>12.948671931083991</v>
      </c>
      <c r="G92" s="25">
        <v>11.707724425887264</v>
      </c>
      <c r="H92" s="25">
        <v>11.814910886118318</v>
      </c>
      <c r="N92" s="31"/>
      <c r="R92" s="31"/>
      <c r="V92" s="31"/>
    </row>
    <row r="93" spans="2:22">
      <c r="B93" s="24" t="s">
        <v>56</v>
      </c>
      <c r="C93" s="25">
        <v>1.7991815752984543</v>
      </c>
      <c r="D93" s="25">
        <v>1.6901032098600488</v>
      </c>
      <c r="E93" s="25">
        <v>1.8057572956556189</v>
      </c>
      <c r="F93" s="25">
        <v>5.0322973384287604</v>
      </c>
      <c r="G93" s="25">
        <v>5.4711246200607899</v>
      </c>
      <c r="H93" s="25">
        <v>5.7506932523438534</v>
      </c>
      <c r="N93" s="31"/>
      <c r="R93" s="31"/>
      <c r="V93" s="31"/>
    </row>
    <row r="94" spans="2:22">
      <c r="B94" s="24" t="s">
        <v>57</v>
      </c>
      <c r="C94" s="25">
        <v>4.7325976230899833</v>
      </c>
      <c r="D94" s="25">
        <v>4.2378111499691427</v>
      </c>
      <c r="E94" s="25">
        <v>5.1071878940731397</v>
      </c>
      <c r="F94" s="25">
        <v>16.129032258064516</v>
      </c>
      <c r="G94" s="25">
        <v>16.066652952067471</v>
      </c>
      <c r="H94" s="25">
        <v>16.603614964270701</v>
      </c>
      <c r="N94" s="31"/>
      <c r="R94" s="31"/>
      <c r="V94" s="31"/>
    </row>
    <row r="95" spans="2:22">
      <c r="B95" s="24" t="s">
        <v>58</v>
      </c>
      <c r="C95" s="25">
        <v>3.6641661858049623</v>
      </c>
      <c r="D95" s="25">
        <v>3.7932972310207416</v>
      </c>
      <c r="E95" s="25">
        <v>4.6639818776743018</v>
      </c>
      <c r="F95" s="25">
        <v>11.700676703561875</v>
      </c>
      <c r="G95" s="25">
        <v>11.911208746296106</v>
      </c>
      <c r="H95" s="25">
        <v>11.709035992952428</v>
      </c>
      <c r="N95" s="31"/>
      <c r="R95" s="31"/>
      <c r="V95" s="31"/>
    </row>
    <row r="96" spans="2:22">
      <c r="B96" s="24" t="s">
        <v>59</v>
      </c>
      <c r="C96" s="25">
        <v>0.19302929715687689</v>
      </c>
      <c r="D96" s="25">
        <v>0.58031855784664765</v>
      </c>
      <c r="E96" s="25">
        <v>0.52417006406523003</v>
      </c>
      <c r="F96" s="25">
        <v>2.4047481599076348</v>
      </c>
      <c r="G96" s="25">
        <v>2.2736493041468964</v>
      </c>
      <c r="H96" s="25">
        <v>2.1086710747199287</v>
      </c>
      <c r="N96" s="31"/>
      <c r="R96" s="31"/>
      <c r="V96" s="31"/>
    </row>
    <row r="97" spans="2:22">
      <c r="B97" s="31" t="s">
        <v>70</v>
      </c>
      <c r="F97" s="31"/>
      <c r="J97" s="31"/>
      <c r="N97" s="31"/>
      <c r="R97" s="31"/>
      <c r="V97" s="31"/>
    </row>
    <row r="98" spans="2:22">
      <c r="B98" s="31"/>
      <c r="F98" s="31"/>
      <c r="J98" s="31"/>
      <c r="N98" s="31"/>
      <c r="R98" s="31"/>
      <c r="V98" s="31"/>
    </row>
    <row r="99" spans="2:22" ht="27" customHeight="1">
      <c r="B99" s="31"/>
      <c r="F99" s="31"/>
      <c r="J99" s="31"/>
      <c r="N99" s="31"/>
      <c r="R99" s="31"/>
      <c r="V99" s="31"/>
    </row>
    <row r="100" spans="2:22">
      <c r="B100" s="31"/>
      <c r="F100" s="31"/>
      <c r="J100" s="31"/>
      <c r="N100" s="31"/>
      <c r="R100" s="31"/>
      <c r="V100" s="31"/>
    </row>
    <row r="101" spans="2:22">
      <c r="B101" s="31"/>
      <c r="F101" s="31"/>
      <c r="J101" s="31"/>
      <c r="N101" s="31"/>
      <c r="R101" s="31"/>
      <c r="V101" s="31"/>
    </row>
    <row r="102" spans="2:22">
      <c r="B102" s="31"/>
      <c r="F102" s="31"/>
      <c r="J102" s="31"/>
      <c r="N102" s="31"/>
      <c r="R102" s="31"/>
      <c r="V102" s="31"/>
    </row>
    <row r="103" spans="2:22">
      <c r="B103" s="31"/>
      <c r="F103" s="31"/>
      <c r="J103" s="31"/>
      <c r="N103" s="31"/>
      <c r="R103" s="31"/>
      <c r="V103" s="31"/>
    </row>
    <row r="104" spans="2:22">
      <c r="B104" s="31"/>
      <c r="F104" s="31"/>
      <c r="J104" s="31"/>
      <c r="N104" s="31"/>
      <c r="R104" s="31"/>
      <c r="V104" s="31"/>
    </row>
    <row r="105" spans="2:22">
      <c r="B105" s="31"/>
      <c r="F105" s="31"/>
      <c r="J105" s="31"/>
      <c r="N105" s="31"/>
      <c r="R105" s="31"/>
      <c r="V105" s="31"/>
    </row>
    <row r="106" spans="2:22">
      <c r="B106" s="31"/>
      <c r="F106" s="31"/>
      <c r="J106" s="31"/>
      <c r="N106" s="31"/>
      <c r="R106" s="31"/>
      <c r="V106" s="31"/>
    </row>
    <row r="107" spans="2:22">
      <c r="B107" s="31"/>
      <c r="F107" s="31"/>
      <c r="J107" s="31"/>
      <c r="N107" s="31"/>
      <c r="R107" s="31"/>
      <c r="V107" s="31"/>
    </row>
    <row r="108" spans="2:22">
      <c r="B108" s="31"/>
      <c r="F108" s="31"/>
      <c r="J108" s="31"/>
      <c r="N108" s="31"/>
      <c r="R108" s="31"/>
      <c r="V108" s="31"/>
    </row>
    <row r="109" spans="2:22">
      <c r="B109" s="31"/>
      <c r="F109" s="31"/>
      <c r="J109" s="31"/>
      <c r="N109" s="31"/>
      <c r="R109" s="31"/>
      <c r="V109" s="31"/>
    </row>
    <row r="113" spans="1:1">
      <c r="A113" s="2"/>
    </row>
    <row r="121" spans="1:1" ht="34.5" customHeight="1"/>
    <row r="122" spans="1:1" ht="30" customHeight="1"/>
    <row r="179" spans="2:7">
      <c r="B179" s="21"/>
      <c r="C179" s="21"/>
      <c r="D179" s="21"/>
      <c r="E179" s="21"/>
      <c r="F179" s="21"/>
      <c r="G179" s="2"/>
    </row>
    <row r="180" spans="2:7">
      <c r="B180" s="21"/>
      <c r="C180" s="21"/>
      <c r="D180" s="21"/>
      <c r="E180" s="21"/>
      <c r="F180" s="21"/>
    </row>
    <row r="181" spans="2:7">
      <c r="B181" s="21"/>
      <c r="C181" s="21"/>
      <c r="D181" s="21"/>
      <c r="E181" s="21"/>
      <c r="F181" s="21"/>
    </row>
    <row r="182" spans="2:7">
      <c r="B182" s="21"/>
      <c r="C182" s="21"/>
      <c r="D182" s="21"/>
      <c r="E182" s="21"/>
      <c r="F182" s="21"/>
    </row>
    <row r="183" spans="2:7">
      <c r="B183" s="21"/>
      <c r="C183" s="21"/>
      <c r="D183" s="21"/>
      <c r="E183" s="21"/>
      <c r="F183" s="21"/>
    </row>
    <row r="184" spans="2:7">
      <c r="B184" s="21"/>
      <c r="C184" s="21"/>
      <c r="D184" s="21"/>
      <c r="E184" s="21"/>
      <c r="F184" s="21"/>
    </row>
    <row r="185" spans="2:7">
      <c r="B185" s="21"/>
      <c r="C185" s="21"/>
      <c r="D185" s="21"/>
      <c r="E185" s="21"/>
      <c r="F185" s="21"/>
    </row>
    <row r="186" spans="2:7">
      <c r="B186" s="21"/>
      <c r="C186" s="21"/>
      <c r="D186" s="21"/>
      <c r="E186" s="21"/>
      <c r="F186" s="21"/>
    </row>
    <row r="187" spans="2:7">
      <c r="B187" s="21"/>
      <c r="C187" s="21"/>
      <c r="D187" s="21"/>
      <c r="E187" s="21"/>
      <c r="F187" s="21"/>
    </row>
    <row r="188" spans="2:7">
      <c r="B188" s="21"/>
      <c r="C188" s="21"/>
      <c r="D188" s="21"/>
      <c r="E188" s="21"/>
      <c r="F188" s="21"/>
    </row>
    <row r="189" spans="2:7">
      <c r="B189" s="21"/>
      <c r="C189" s="21"/>
      <c r="D189" s="21"/>
      <c r="E189" s="21"/>
      <c r="F189" s="21"/>
    </row>
    <row r="190" spans="2:7">
      <c r="B190" s="21"/>
      <c r="C190" s="21"/>
      <c r="D190" s="21"/>
      <c r="E190" s="21"/>
      <c r="F190" s="21"/>
    </row>
    <row r="191" spans="2:7">
      <c r="B191" s="21"/>
      <c r="C191" s="21"/>
      <c r="D191" s="21"/>
      <c r="E191" s="21"/>
      <c r="F191" s="21"/>
    </row>
    <row r="192" spans="2:7">
      <c r="B192" s="21"/>
      <c r="C192" s="21"/>
      <c r="D192" s="21"/>
      <c r="E192" s="21"/>
      <c r="F192" s="21"/>
    </row>
    <row r="193" spans="2:7">
      <c r="B193" s="21"/>
      <c r="C193" s="21"/>
      <c r="D193" s="21"/>
      <c r="E193" s="21"/>
      <c r="F193" s="21"/>
    </row>
    <row r="194" spans="2:7">
      <c r="B194" s="21"/>
      <c r="C194" s="21"/>
      <c r="D194" s="21"/>
      <c r="E194" s="21"/>
      <c r="F194" s="21"/>
    </row>
    <row r="195" spans="2:7">
      <c r="C195" s="18"/>
    </row>
    <row r="199" spans="2:7">
      <c r="B199" s="9"/>
      <c r="C199" s="9"/>
      <c r="D199" s="9"/>
      <c r="E199" s="9"/>
      <c r="F199" s="9"/>
      <c r="G199" s="9"/>
    </row>
    <row r="221" spans="10:10">
      <c r="J221" s="26"/>
    </row>
    <row r="222" spans="10:10" ht="30" customHeight="1"/>
  </sheetData>
  <mergeCells count="34">
    <mergeCell ref="N31:N35"/>
    <mergeCell ref="O31:O35"/>
    <mergeCell ref="P31:P35"/>
    <mergeCell ref="Q31:Q35"/>
    <mergeCell ref="N20:Q20"/>
    <mergeCell ref="J31:J35"/>
    <mergeCell ref="E31:E35"/>
    <mergeCell ref="F31:F35"/>
    <mergeCell ref="G31:G35"/>
    <mergeCell ref="H31:H35"/>
    <mergeCell ref="I31:I35"/>
    <mergeCell ref="C31:C35"/>
    <mergeCell ref="C61:E61"/>
    <mergeCell ref="F61:H61"/>
    <mergeCell ref="C82:E82"/>
    <mergeCell ref="F82:H82"/>
    <mergeCell ref="C37:L37"/>
    <mergeCell ref="D31:D35"/>
    <mergeCell ref="M31:M35"/>
    <mergeCell ref="B5:B8"/>
    <mergeCell ref="C20:J20"/>
    <mergeCell ref="J5:J8"/>
    <mergeCell ref="C4:J4"/>
    <mergeCell ref="B17:K17"/>
    <mergeCell ref="K4:K8"/>
    <mergeCell ref="C5:C8"/>
    <mergeCell ref="D5:D8"/>
    <mergeCell ref="E5:E8"/>
    <mergeCell ref="F5:F8"/>
    <mergeCell ref="G5:G8"/>
    <mergeCell ref="H5:H8"/>
    <mergeCell ref="I5:I8"/>
    <mergeCell ref="K20:K35"/>
    <mergeCell ref="B31:B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per manager</vt:lpstr>
      <vt:lpstr>Cap.1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davfab</dc:creator>
  <cp:lastModifiedBy>v.cioccolo</cp:lastModifiedBy>
  <dcterms:created xsi:type="dcterms:W3CDTF">2012-10-15T11:14:55Z</dcterms:created>
  <dcterms:modified xsi:type="dcterms:W3CDTF">2013-04-22T08:29:00Z</dcterms:modified>
</cp:coreProperties>
</file>